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2.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updateLinks="always" codeName="ThisWorkbook" defaultThemeVersion="124226"/>
  <mc:AlternateContent xmlns:mc="http://schemas.openxmlformats.org/markup-compatibility/2006">
    <mc:Choice Requires="x15">
      <x15ac:absPath xmlns:x15ac="http://schemas.microsoft.com/office/spreadsheetml/2010/11/ac" url="C:\Users\rjessber\Desktop\"/>
    </mc:Choice>
  </mc:AlternateContent>
  <xr:revisionPtr revIDLastSave="0" documentId="13_ncr:1_{FC7531B8-B9B1-49F8-A541-66B56893833A}" xr6:coauthVersionLast="45" xr6:coauthVersionMax="45" xr10:uidLastSave="{00000000-0000-0000-0000-000000000000}"/>
  <bookViews>
    <workbookView xWindow="-110" yWindow="-110" windowWidth="19420" windowHeight="10420" tabRatio="836" xr2:uid="{00000000-000D-0000-FFFF-FFFF00000000}"/>
  </bookViews>
  <sheets>
    <sheet name="Instructions" sheetId="12" r:id="rId1"/>
    <sheet name="COVER" sheetId="13" r:id="rId2"/>
    <sheet name="Labor Sum" sheetId="1" r:id="rId3"/>
    <sheet name="Labor Cost" sheetId="2" r:id="rId4"/>
    <sheet name="Payroll Tax" sheetId="3" r:id="rId5"/>
    <sheet name="Equip Sum" sheetId="5" r:id="rId6"/>
    <sheet name="Equip Cost" sheetId="4" r:id="rId7"/>
    <sheet name="Rent Equip" sheetId="10" r:id="rId8"/>
    <sheet name="Rent Eq Cost" sheetId="11" r:id="rId9"/>
    <sheet name="Material" sheetId="7" r:id="rId10"/>
    <sheet name="3rd Party" sheetId="8" r:id="rId11"/>
    <sheet name="Trucking" sheetId="15" r:id="rId12"/>
    <sheet name="Allowable Rates" sheetId="16" r:id="rId13"/>
    <sheet name="Allowable Rates Cost" sheetId="17" r:id="rId14"/>
    <sheet name="TOTALS" sheetId="6" r:id="rId15"/>
  </sheets>
  <externalReferences>
    <externalReference r:id="rId16"/>
  </externalReferences>
  <definedNames>
    <definedName name="_xlnm.Print_Area" localSheetId="13">'Allowable Rates Cost'!$A$1:$AR$29</definedName>
    <definedName name="_xlnm.Print_Titles" localSheetId="12">'Allowable Rates'!$1:$7</definedName>
    <definedName name="_xlnm.Print_Titles" localSheetId="5">'Equip Sum'!$1:$7</definedName>
    <definedName name="_xlnm.Print_Titles" localSheetId="2">'Labor Sum'!$1:$8</definedName>
    <definedName name="_xlnm.Print_Titles" localSheetId="7">'Rent Equip'!$1:$7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2" l="1"/>
  <c r="F25" i="2"/>
  <c r="AT29" i="2" l="1"/>
  <c r="AT28" i="2"/>
  <c r="AT27" i="2"/>
  <c r="AT26" i="2"/>
  <c r="AT25" i="2"/>
  <c r="AI29" i="2"/>
  <c r="AI28" i="2"/>
  <c r="AI27" i="2"/>
  <c r="AI26" i="2"/>
  <c r="AI25" i="2"/>
  <c r="P29" i="2"/>
  <c r="P28" i="2"/>
  <c r="L27" i="2"/>
  <c r="P27" i="2"/>
  <c r="P26" i="2"/>
  <c r="P25" i="2"/>
  <c r="F30" i="2"/>
  <c r="L29" i="2"/>
  <c r="F29" i="2"/>
  <c r="L28" i="2"/>
  <c r="F28" i="2"/>
  <c r="F27" i="2"/>
  <c r="L26" i="2"/>
  <c r="F26" i="2"/>
  <c r="L25" i="2"/>
  <c r="A30" i="2" l="1"/>
  <c r="A29" i="2"/>
  <c r="A28" i="2"/>
  <c r="A27" i="2"/>
  <c r="N29" i="2"/>
  <c r="AG29" i="2"/>
  <c r="AR29" i="2"/>
  <c r="N27" i="2"/>
  <c r="AG27" i="2"/>
  <c r="AR27" i="2"/>
  <c r="AR30" i="2"/>
  <c r="AG30" i="2"/>
  <c r="N30" i="2"/>
  <c r="AR28" i="2"/>
  <c r="AG28" i="2"/>
  <c r="N28" i="2"/>
  <c r="AY13" i="4" l="1"/>
  <c r="AG26" i="2" l="1"/>
  <c r="AG25" i="2"/>
  <c r="AG24" i="2"/>
  <c r="AG23" i="2"/>
  <c r="AG22" i="2"/>
  <c r="AG21" i="2"/>
  <c r="AG20" i="2"/>
  <c r="AG19" i="2"/>
  <c r="AG18" i="2"/>
  <c r="AG17" i="2"/>
  <c r="AG16" i="2"/>
  <c r="AG15" i="2"/>
  <c r="AG14" i="2"/>
  <c r="AG13" i="2"/>
  <c r="AG12" i="2"/>
  <c r="AG11" i="2"/>
  <c r="AG10" i="2"/>
  <c r="AG9" i="2"/>
  <c r="AG8" i="2" l="1"/>
  <c r="L24" i="6" l="1"/>
  <c r="AN22" i="8" l="1"/>
  <c r="A26" i="2"/>
  <c r="A25" i="2"/>
  <c r="A10" i="17"/>
  <c r="A11" i="17"/>
  <c r="A12" i="17"/>
  <c r="A13" i="17"/>
  <c r="A14" i="17"/>
  <c r="A15" i="17"/>
  <c r="A16" i="17"/>
  <c r="A17" i="17"/>
  <c r="A18" i="17"/>
  <c r="A19" i="17"/>
  <c r="A20" i="17"/>
  <c r="A21" i="17"/>
  <c r="A22" i="17"/>
  <c r="A23" i="17"/>
  <c r="A24" i="17"/>
  <c r="A25" i="17"/>
  <c r="A26" i="17"/>
  <c r="A27" i="17"/>
  <c r="A28" i="17"/>
  <c r="A9" i="17"/>
  <c r="A8" i="17"/>
  <c r="M6" i="16"/>
  <c r="AB2" i="11"/>
  <c r="AA9" i="11"/>
  <c r="AA10" i="11"/>
  <c r="AA11" i="11"/>
  <c r="AA12" i="11"/>
  <c r="AA13" i="11"/>
  <c r="AA14" i="11"/>
  <c r="AA15" i="11"/>
  <c r="AA16" i="11"/>
  <c r="AA17" i="11"/>
  <c r="AA18" i="11"/>
  <c r="AA19" i="11"/>
  <c r="AA20" i="11"/>
  <c r="AA21" i="11"/>
  <c r="AA22" i="11"/>
  <c r="AA23" i="11"/>
  <c r="AA24" i="11"/>
  <c r="AA25" i="11"/>
  <c r="AA26" i="11"/>
  <c r="AA27" i="11"/>
  <c r="AA8" i="11"/>
  <c r="AM1" i="6"/>
  <c r="P4" i="2"/>
  <c r="X4" i="2"/>
  <c r="W4" i="2"/>
  <c r="V4" i="2"/>
  <c r="U4" i="2"/>
  <c r="T4" i="2"/>
  <c r="S4" i="2"/>
  <c r="R4" i="2"/>
  <c r="Q4" i="2"/>
  <c r="AG4" i="17"/>
  <c r="O4" i="17"/>
  <c r="E4" i="17"/>
  <c r="AB2" i="17"/>
  <c r="Q2" i="17"/>
  <c r="E2" i="17"/>
  <c r="AJ1" i="17"/>
  <c r="AG4" i="16"/>
  <c r="O4" i="16"/>
  <c r="E4" i="16"/>
  <c r="AB2" i="16"/>
  <c r="Q2" i="16"/>
  <c r="E2" i="16"/>
  <c r="AJ1" i="16"/>
  <c r="O31" i="17"/>
  <c r="O30" i="17"/>
  <c r="O29" i="17"/>
  <c r="L28" i="17"/>
  <c r="L27" i="17"/>
  <c r="L26" i="17"/>
  <c r="L25" i="17"/>
  <c r="L24" i="17"/>
  <c r="L23" i="17"/>
  <c r="L22" i="17"/>
  <c r="L21" i="17"/>
  <c r="L20" i="17"/>
  <c r="L19" i="17"/>
  <c r="L18" i="17"/>
  <c r="L17" i="17"/>
  <c r="L16" i="17"/>
  <c r="L15" i="17"/>
  <c r="L14" i="17"/>
  <c r="L13" i="17"/>
  <c r="L12" i="17"/>
  <c r="L11" i="17"/>
  <c r="L10" i="17"/>
  <c r="L9" i="17"/>
  <c r="L8" i="17"/>
  <c r="J28" i="16"/>
  <c r="K28" i="17" s="1"/>
  <c r="W28" i="17" s="1"/>
  <c r="J27" i="16"/>
  <c r="K27" i="17" s="1"/>
  <c r="W27" i="17" s="1"/>
  <c r="J26" i="16"/>
  <c r="K26" i="17" s="1"/>
  <c r="W26" i="17" s="1"/>
  <c r="J25" i="16"/>
  <c r="K25" i="17" s="1"/>
  <c r="W25" i="17" s="1"/>
  <c r="J24" i="16"/>
  <c r="K24" i="17" s="1"/>
  <c r="W24" i="17" s="1"/>
  <c r="J23" i="16"/>
  <c r="K23" i="17" s="1"/>
  <c r="W23" i="17" s="1"/>
  <c r="J22" i="16"/>
  <c r="K22" i="17" s="1"/>
  <c r="W22" i="17" s="1"/>
  <c r="J21" i="16"/>
  <c r="K21" i="17" s="1"/>
  <c r="W21" i="17" s="1"/>
  <c r="J20" i="16"/>
  <c r="K20" i="17" s="1"/>
  <c r="W20" i="17" s="1"/>
  <c r="J19" i="16"/>
  <c r="K19" i="17" s="1"/>
  <c r="W19" i="17" s="1"/>
  <c r="J18" i="16"/>
  <c r="K18" i="17" s="1"/>
  <c r="W18" i="17" s="1"/>
  <c r="J17" i="16"/>
  <c r="K17" i="17" s="1"/>
  <c r="W17" i="17" s="1"/>
  <c r="J16" i="16"/>
  <c r="K16" i="17" s="1"/>
  <c r="W16" i="17" s="1"/>
  <c r="J15" i="16"/>
  <c r="K15" i="17" s="1"/>
  <c r="W15" i="17" s="1"/>
  <c r="J14" i="16"/>
  <c r="K14" i="17" s="1"/>
  <c r="W14" i="17" s="1"/>
  <c r="J13" i="16"/>
  <c r="K13" i="17" s="1"/>
  <c r="W13" i="17" s="1"/>
  <c r="J12" i="16"/>
  <c r="K12" i="17" s="1"/>
  <c r="W12" i="17" s="1"/>
  <c r="J11" i="16"/>
  <c r="K11" i="17" s="1"/>
  <c r="W11" i="17" s="1"/>
  <c r="J10" i="16"/>
  <c r="K10" i="17" s="1"/>
  <c r="W10" i="17" s="1"/>
  <c r="J9" i="16"/>
  <c r="K9" i="17" s="1"/>
  <c r="W9" i="17" s="1"/>
  <c r="J8" i="16"/>
  <c r="K8" i="17" s="1"/>
  <c r="W8" i="17" s="1"/>
  <c r="N7" i="16"/>
  <c r="O7" i="16" s="1"/>
  <c r="P7" i="16" s="1"/>
  <c r="Q7" i="16" s="1"/>
  <c r="R7" i="16" s="1"/>
  <c r="S7" i="16" s="1"/>
  <c r="T7" i="16" s="1"/>
  <c r="U7" i="16" s="1"/>
  <c r="V7" i="16" s="1"/>
  <c r="W7" i="16" s="1"/>
  <c r="X7" i="16" s="1"/>
  <c r="Y7" i="16" s="1"/>
  <c r="Z7" i="16" s="1"/>
  <c r="AA7" i="16" s="1"/>
  <c r="AB7" i="16" s="1"/>
  <c r="AC7" i="16" s="1"/>
  <c r="AD7" i="16" s="1"/>
  <c r="AE7" i="16" s="1"/>
  <c r="AF7" i="16" s="1"/>
  <c r="AG7" i="16" s="1"/>
  <c r="AH7" i="16" s="1"/>
  <c r="AI7" i="16" s="1"/>
  <c r="AJ7" i="16" s="1"/>
  <c r="AK7" i="16" s="1"/>
  <c r="AL7" i="16" s="1"/>
  <c r="AM7" i="16" s="1"/>
  <c r="AN7" i="16" s="1"/>
  <c r="AO7" i="16" s="1"/>
  <c r="AP7" i="16" s="1"/>
  <c r="AQ7" i="16" s="1"/>
  <c r="J8" i="5"/>
  <c r="AA8" i="4" s="1"/>
  <c r="Z8" i="4" s="1"/>
  <c r="N8" i="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K24" i="15"/>
  <c r="AK23" i="15"/>
  <c r="AK22" i="15"/>
  <c r="AK21" i="15"/>
  <c r="AK20" i="15"/>
  <c r="AK19" i="15"/>
  <c r="AK18" i="15"/>
  <c r="AK17" i="15"/>
  <c r="AK16" i="15"/>
  <c r="AK15" i="15"/>
  <c r="AK14" i="15"/>
  <c r="AK13" i="15"/>
  <c r="AK12" i="15"/>
  <c r="AK11" i="15"/>
  <c r="AK10" i="15"/>
  <c r="AK9" i="15"/>
  <c r="AK8" i="15"/>
  <c r="AG4" i="15"/>
  <c r="O4" i="15"/>
  <c r="E4" i="15"/>
  <c r="AB2" i="15"/>
  <c r="Q2" i="15"/>
  <c r="E2" i="15"/>
  <c r="AJ1" i="15"/>
  <c r="AM1" i="8"/>
  <c r="AM1" i="7"/>
  <c r="M6" i="10"/>
  <c r="M6" i="5"/>
  <c r="M6" i="1"/>
  <c r="AJ4" i="6"/>
  <c r="O4" i="6"/>
  <c r="E4" i="6"/>
  <c r="AB2" i="6"/>
  <c r="Q2" i="6"/>
  <c r="E2" i="6"/>
  <c r="AJ4" i="8"/>
  <c r="O4" i="8"/>
  <c r="E4" i="8"/>
  <c r="AB2" i="8"/>
  <c r="Q2" i="8"/>
  <c r="E2" i="8"/>
  <c r="AJ4" i="7"/>
  <c r="O4" i="7"/>
  <c r="E4" i="7"/>
  <c r="AB2" i="7"/>
  <c r="Q2" i="7"/>
  <c r="E2" i="7"/>
  <c r="AJ4" i="11"/>
  <c r="O4" i="11"/>
  <c r="E4" i="11"/>
  <c r="Q2" i="11"/>
  <c r="E2" i="11"/>
  <c r="AJ4" i="10"/>
  <c r="O4" i="10"/>
  <c r="E4" i="10"/>
  <c r="AB2" i="10"/>
  <c r="Q2" i="10"/>
  <c r="E2" i="10"/>
  <c r="AK4" i="4"/>
  <c r="P4" i="4"/>
  <c r="E4" i="4"/>
  <c r="AD2" i="4"/>
  <c r="R2" i="4"/>
  <c r="E2" i="4"/>
  <c r="AJ4" i="5"/>
  <c r="O4" i="5"/>
  <c r="E4" i="5"/>
  <c r="AB2" i="5"/>
  <c r="Q2" i="5"/>
  <c r="E2" i="5"/>
  <c r="AJ4" i="3"/>
  <c r="O4" i="3"/>
  <c r="E4" i="3"/>
  <c r="AB2" i="3"/>
  <c r="Q2" i="3"/>
  <c r="E2" i="3"/>
  <c r="AL4" i="2"/>
  <c r="E4" i="2"/>
  <c r="AB2" i="2"/>
  <c r="Q2" i="2"/>
  <c r="E2" i="2"/>
  <c r="AJ4" i="1"/>
  <c r="AM1" i="1"/>
  <c r="AM1" i="3" s="1"/>
  <c r="Q2" i="1"/>
  <c r="E2" i="1"/>
  <c r="O4" i="1"/>
  <c r="E4" i="1"/>
  <c r="AB2" i="1"/>
  <c r="AN28" i="7"/>
  <c r="AN8" i="7"/>
  <c r="AN29" i="7" s="1"/>
  <c r="AN25" i="7"/>
  <c r="AN26" i="7"/>
  <c r="AN27" i="7"/>
  <c r="AN19" i="7"/>
  <c r="AN18" i="7"/>
  <c r="AN15" i="7"/>
  <c r="R28" i="11"/>
  <c r="R29" i="11"/>
  <c r="R30" i="11"/>
  <c r="A27" i="11"/>
  <c r="A26" i="11"/>
  <c r="A25" i="11"/>
  <c r="A24" i="11"/>
  <c r="A23" i="11"/>
  <c r="A22" i="11"/>
  <c r="A21" i="11"/>
  <c r="A20" i="11"/>
  <c r="A19" i="11"/>
  <c r="A18" i="11"/>
  <c r="A17" i="11"/>
  <c r="A16" i="11"/>
  <c r="A15" i="11"/>
  <c r="A14" i="11"/>
  <c r="A13" i="11"/>
  <c r="A12" i="11"/>
  <c r="A11" i="11"/>
  <c r="A10" i="11"/>
  <c r="A9" i="11"/>
  <c r="A8" i="11"/>
  <c r="A7" i="11"/>
  <c r="J49" i="10"/>
  <c r="J48" i="10"/>
  <c r="J47" i="10"/>
  <c r="J46" i="10"/>
  <c r="AI26" i="11" s="1"/>
  <c r="J45" i="10"/>
  <c r="J44" i="10"/>
  <c r="AI25" i="11" s="1"/>
  <c r="J43" i="10"/>
  <c r="J42" i="10"/>
  <c r="AI24" i="11" s="1"/>
  <c r="J41" i="10"/>
  <c r="J40" i="10"/>
  <c r="J39" i="10"/>
  <c r="J38" i="10"/>
  <c r="AI22" i="11" s="1"/>
  <c r="J37" i="10"/>
  <c r="J36" i="10"/>
  <c r="J35" i="10"/>
  <c r="J34" i="10"/>
  <c r="AI20" i="11" s="1"/>
  <c r="J33" i="10"/>
  <c r="J32" i="10"/>
  <c r="J31" i="10"/>
  <c r="J30" i="10"/>
  <c r="AI18" i="11" s="1"/>
  <c r="J29" i="10"/>
  <c r="J28" i="10"/>
  <c r="AI17" i="11" s="1"/>
  <c r="J27" i="10"/>
  <c r="J26" i="10"/>
  <c r="AI16" i="11" s="1"/>
  <c r="J25" i="10"/>
  <c r="J24" i="10"/>
  <c r="AI15" i="11" s="1"/>
  <c r="J23" i="10"/>
  <c r="J22" i="10"/>
  <c r="AI14" i="11" s="1"/>
  <c r="J21" i="10"/>
  <c r="J20" i="10"/>
  <c r="AI13" i="11" s="1"/>
  <c r="J19" i="10"/>
  <c r="J18" i="10"/>
  <c r="AI12" i="11" s="1"/>
  <c r="J17" i="10"/>
  <c r="J16" i="10"/>
  <c r="J15" i="10"/>
  <c r="J14" i="10"/>
  <c r="AI10" i="11" s="1"/>
  <c r="J13" i="10"/>
  <c r="J12" i="10"/>
  <c r="AI9" i="11" s="1"/>
  <c r="J11" i="10"/>
  <c r="J10" i="10"/>
  <c r="AI8" i="11" s="1"/>
  <c r="J9" i="10"/>
  <c r="J8" i="10"/>
  <c r="AI7" i="11" s="1"/>
  <c r="A29" i="4"/>
  <c r="A28" i="4"/>
  <c r="A27" i="4"/>
  <c r="A26" i="4"/>
  <c r="A25" i="4"/>
  <c r="A24" i="4"/>
  <c r="A23" i="4"/>
  <c r="A22" i="4"/>
  <c r="A21" i="4"/>
  <c r="A20" i="4"/>
  <c r="A19" i="4"/>
  <c r="A18" i="4"/>
  <c r="A17" i="4"/>
  <c r="A16" i="4"/>
  <c r="A15" i="4"/>
  <c r="A14" i="4"/>
  <c r="A13" i="4"/>
  <c r="A12" i="4"/>
  <c r="A11" i="4"/>
  <c r="A10" i="4"/>
  <c r="A9" i="4"/>
  <c r="A8" i="4"/>
  <c r="J53" i="5"/>
  <c r="J52" i="5"/>
  <c r="J51" i="5"/>
  <c r="AJ29" i="4" s="1"/>
  <c r="AP29" i="4" s="1"/>
  <c r="J50" i="5"/>
  <c r="AA29" i="4" s="1"/>
  <c r="Z29" i="4" s="1"/>
  <c r="J49" i="5"/>
  <c r="AJ28" i="4" s="1"/>
  <c r="AP28" i="4" s="1"/>
  <c r="J48" i="5"/>
  <c r="AA28" i="4" s="1"/>
  <c r="Z28" i="4" s="1"/>
  <c r="J47" i="5"/>
  <c r="J46" i="5"/>
  <c r="AA27" i="4" s="1"/>
  <c r="Z27" i="4" s="1"/>
  <c r="J45" i="5"/>
  <c r="AJ26" i="4" s="1"/>
  <c r="AP26" i="4" s="1"/>
  <c r="J44" i="5"/>
  <c r="AA26" i="4" s="1"/>
  <c r="Z26" i="4" s="1"/>
  <c r="J43" i="5"/>
  <c r="AJ25" i="4" s="1"/>
  <c r="AP25" i="4" s="1"/>
  <c r="J42" i="5"/>
  <c r="AA25" i="4"/>
  <c r="Z25" i="4" s="1"/>
  <c r="J41" i="5"/>
  <c r="AJ24" i="4" s="1"/>
  <c r="AP24" i="4" s="1"/>
  <c r="J40" i="5"/>
  <c r="AA24" i="4" s="1"/>
  <c r="J39" i="5"/>
  <c r="J38" i="5"/>
  <c r="AA23" i="4" s="1"/>
  <c r="Z23" i="4" s="1"/>
  <c r="J37" i="5"/>
  <c r="J36" i="5"/>
  <c r="AA22" i="4" s="1"/>
  <c r="Z22" i="4" s="1"/>
  <c r="J35" i="5"/>
  <c r="AJ21" i="4" s="1"/>
  <c r="AP21" i="4" s="1"/>
  <c r="J34" i="5"/>
  <c r="AA21" i="4" s="1"/>
  <c r="Z21" i="4" s="1"/>
  <c r="J33" i="5"/>
  <c r="AJ20" i="4" s="1"/>
  <c r="AP20" i="4" s="1"/>
  <c r="J32" i="5"/>
  <c r="AA20" i="4" s="1"/>
  <c r="Z20" i="4" s="1"/>
  <c r="J31" i="5"/>
  <c r="AJ19" i="4" s="1"/>
  <c r="AP19" i="4" s="1"/>
  <c r="J30" i="5"/>
  <c r="AA19" i="4" s="1"/>
  <c r="Z19" i="4" s="1"/>
  <c r="J29" i="5"/>
  <c r="AJ18" i="4" s="1"/>
  <c r="AP18" i="4" s="1"/>
  <c r="J28" i="5"/>
  <c r="AA18" i="4" s="1"/>
  <c r="Z18" i="4" s="1"/>
  <c r="J27" i="5"/>
  <c r="AJ17" i="4" s="1"/>
  <c r="AP17" i="4" s="1"/>
  <c r="J26" i="5"/>
  <c r="AA17" i="4" s="1"/>
  <c r="Z17" i="4" s="1"/>
  <c r="J25" i="5"/>
  <c r="AJ16" i="4" s="1"/>
  <c r="AP16" i="4" s="1"/>
  <c r="J24" i="5"/>
  <c r="AA16" i="4" s="1"/>
  <c r="Z16" i="4" s="1"/>
  <c r="J23" i="5"/>
  <c r="AJ15" i="4" s="1"/>
  <c r="AP15" i="4" s="1"/>
  <c r="J22" i="5"/>
  <c r="AA15" i="4" s="1"/>
  <c r="Z15" i="4" s="1"/>
  <c r="J21" i="5"/>
  <c r="AJ14" i="4" s="1"/>
  <c r="AP14" i="4" s="1"/>
  <c r="J20" i="5"/>
  <c r="AA14" i="4" s="1"/>
  <c r="Z14" i="4" s="1"/>
  <c r="J19" i="5"/>
  <c r="AJ13" i="4" s="1"/>
  <c r="AP13" i="4" s="1"/>
  <c r="J18" i="5"/>
  <c r="AA13" i="4" s="1"/>
  <c r="Z13" i="4" s="1"/>
  <c r="J17" i="5"/>
  <c r="AJ12" i="4" s="1"/>
  <c r="AP12" i="4" s="1"/>
  <c r="J16" i="5"/>
  <c r="AA12" i="4" s="1"/>
  <c r="J15" i="5"/>
  <c r="AJ11" i="4" s="1"/>
  <c r="AP11" i="4" s="1"/>
  <c r="J14" i="5"/>
  <c r="AA11" i="4" s="1"/>
  <c r="J13" i="5"/>
  <c r="AJ10" i="4" s="1"/>
  <c r="AP10" i="4" s="1"/>
  <c r="J12" i="5"/>
  <c r="AA10" i="4" s="1"/>
  <c r="Z10" i="4" s="1"/>
  <c r="J11" i="5"/>
  <c r="AJ9" i="4" s="1"/>
  <c r="AP9" i="4" s="1"/>
  <c r="J10" i="5"/>
  <c r="AA9" i="4" s="1"/>
  <c r="Z9" i="4" s="1"/>
  <c r="J9" i="5"/>
  <c r="AJ8" i="4" s="1"/>
  <c r="AP8" i="4" s="1"/>
  <c r="AT24" i="2"/>
  <c r="AT23" i="2"/>
  <c r="AT22" i="2"/>
  <c r="AT21" i="2"/>
  <c r="AT20" i="2"/>
  <c r="AT19" i="2"/>
  <c r="AR18" i="2"/>
  <c r="J29" i="1"/>
  <c r="H18" i="2" s="1"/>
  <c r="J30" i="1"/>
  <c r="L18" i="2" s="1"/>
  <c r="AT18" i="2"/>
  <c r="AR17" i="2"/>
  <c r="J27" i="1"/>
  <c r="H17" i="2" s="1"/>
  <c r="J28" i="1"/>
  <c r="L17" i="2" s="1"/>
  <c r="AT17" i="2"/>
  <c r="AR16" i="2"/>
  <c r="J25" i="1"/>
  <c r="H16" i="2" s="1"/>
  <c r="J26" i="1"/>
  <c r="L16" i="2" s="1"/>
  <c r="AT16" i="2"/>
  <c r="AR15" i="2"/>
  <c r="J23" i="1"/>
  <c r="H15" i="2" s="1"/>
  <c r="J24" i="1"/>
  <c r="L15" i="2" s="1"/>
  <c r="AT15" i="2"/>
  <c r="AR14" i="2"/>
  <c r="J21" i="1"/>
  <c r="H14" i="2" s="1"/>
  <c r="J22" i="1"/>
  <c r="L14" i="2" s="1"/>
  <c r="AT14" i="2"/>
  <c r="AR13" i="2"/>
  <c r="J19" i="1"/>
  <c r="H13" i="2" s="1"/>
  <c r="J20" i="1"/>
  <c r="L13" i="2" s="1"/>
  <c r="AT13" i="2"/>
  <c r="AT12" i="2"/>
  <c r="AR11" i="2"/>
  <c r="J15" i="1"/>
  <c r="H11" i="2" s="1"/>
  <c r="J16" i="1"/>
  <c r="L11" i="2" s="1"/>
  <c r="AT11" i="2"/>
  <c r="AR10" i="2"/>
  <c r="J13" i="1"/>
  <c r="H10" i="2" s="1"/>
  <c r="J14" i="1"/>
  <c r="L10" i="2" s="1"/>
  <c r="AT10" i="2"/>
  <c r="AR9" i="2"/>
  <c r="J11" i="1"/>
  <c r="H9" i="2" s="1"/>
  <c r="J12" i="1"/>
  <c r="L9" i="2" s="1"/>
  <c r="AT9" i="2"/>
  <c r="AR8" i="2"/>
  <c r="J9" i="1"/>
  <c r="H8" i="2" s="1"/>
  <c r="J10" i="1"/>
  <c r="L8" i="2" s="1"/>
  <c r="AI24" i="2"/>
  <c r="AI23" i="2"/>
  <c r="AI22" i="2"/>
  <c r="AI21" i="2"/>
  <c r="AI20" i="2"/>
  <c r="AI19" i="2"/>
  <c r="AI18" i="2"/>
  <c r="AI17" i="2"/>
  <c r="AI16" i="2"/>
  <c r="AI15" i="2"/>
  <c r="AI14" i="2"/>
  <c r="AI13" i="2"/>
  <c r="AI12" i="2"/>
  <c r="AI11" i="2"/>
  <c r="AI10" i="2"/>
  <c r="AI9" i="2"/>
  <c r="P24" i="2"/>
  <c r="P23" i="2"/>
  <c r="P22" i="2"/>
  <c r="P21" i="2"/>
  <c r="P20" i="2"/>
  <c r="P19" i="2"/>
  <c r="P18" i="2"/>
  <c r="P17" i="2"/>
  <c r="P16" i="2"/>
  <c r="P15" i="2"/>
  <c r="P14" i="2"/>
  <c r="P13" i="2"/>
  <c r="P12" i="2"/>
  <c r="N11" i="2"/>
  <c r="P11" i="2"/>
  <c r="N10" i="2"/>
  <c r="P10" i="2"/>
  <c r="N9" i="2"/>
  <c r="P9" i="2"/>
  <c r="N8" i="2"/>
  <c r="Y18" i="3"/>
  <c r="AN9" i="7"/>
  <c r="AN10" i="7"/>
  <c r="AN11" i="7"/>
  <c r="AN12" i="7"/>
  <c r="AN13" i="7"/>
  <c r="AN14" i="7"/>
  <c r="AN16" i="7"/>
  <c r="AN17" i="7"/>
  <c r="AN20" i="7"/>
  <c r="AN21" i="7"/>
  <c r="AN22" i="7"/>
  <c r="AN23" i="7"/>
  <c r="AN24" i="7"/>
  <c r="AN24" i="8"/>
  <c r="AN23" i="8"/>
  <c r="AN21" i="8"/>
  <c r="AN20" i="8"/>
  <c r="AN19" i="8"/>
  <c r="AN18" i="8"/>
  <c r="AN17" i="8"/>
  <c r="AN16" i="8"/>
  <c r="AN15" i="8"/>
  <c r="AN14" i="8"/>
  <c r="AN13" i="8"/>
  <c r="AN12" i="8"/>
  <c r="AN11" i="8"/>
  <c r="AN10" i="8"/>
  <c r="AN9" i="8"/>
  <c r="AN8" i="8"/>
  <c r="AE28" i="11"/>
  <c r="AE29" i="11" s="1"/>
  <c r="AE30" i="11" s="1"/>
  <c r="U28" i="11"/>
  <c r="J54" i="1"/>
  <c r="L30" i="2" s="1"/>
  <c r="J52" i="1"/>
  <c r="J50" i="1"/>
  <c r="J48" i="1"/>
  <c r="J46" i="1"/>
  <c r="J44" i="1"/>
  <c r="J42" i="1"/>
  <c r="L24" i="2" s="1"/>
  <c r="J40" i="1"/>
  <c r="L23" i="2" s="1"/>
  <c r="J38" i="1"/>
  <c r="L22" i="2" s="1"/>
  <c r="J36" i="1"/>
  <c r="L21" i="2" s="1"/>
  <c r="J34" i="1"/>
  <c r="L20" i="2" s="1"/>
  <c r="J32" i="1"/>
  <c r="L19" i="2" s="1"/>
  <c r="J18" i="1"/>
  <c r="L12" i="2" s="1"/>
  <c r="J53" i="1"/>
  <c r="J51" i="1"/>
  <c r="H29" i="2" s="1"/>
  <c r="J49" i="1"/>
  <c r="J47" i="1"/>
  <c r="H27" i="2" s="1"/>
  <c r="J45" i="1"/>
  <c r="H26" i="2" s="1"/>
  <c r="J43" i="1"/>
  <c r="J41" i="1"/>
  <c r="H24" i="2" s="1"/>
  <c r="J39" i="1"/>
  <c r="J37" i="1"/>
  <c r="H22" i="2" s="1"/>
  <c r="J35" i="1"/>
  <c r="H21" i="2" s="1"/>
  <c r="J33" i="1"/>
  <c r="H20" i="2" s="1"/>
  <c r="J31" i="1"/>
  <c r="H19" i="2" s="1"/>
  <c r="J17" i="1"/>
  <c r="H12" i="2" s="1"/>
  <c r="AI27" i="11"/>
  <c r="AI23" i="11"/>
  <c r="AI21" i="11"/>
  <c r="AI19" i="11"/>
  <c r="AI11" i="11"/>
  <c r="AA7" i="11"/>
  <c r="X28" i="11"/>
  <c r="N27" i="11"/>
  <c r="N26" i="11"/>
  <c r="N25" i="11"/>
  <c r="N24" i="11"/>
  <c r="N23" i="11"/>
  <c r="N22" i="11"/>
  <c r="N21" i="11"/>
  <c r="N20" i="11"/>
  <c r="N19" i="11"/>
  <c r="N18" i="11"/>
  <c r="N17" i="11"/>
  <c r="N16" i="11"/>
  <c r="N15" i="11"/>
  <c r="N14" i="11"/>
  <c r="N13" i="11"/>
  <c r="N12" i="11"/>
  <c r="N11" i="11"/>
  <c r="N10" i="11"/>
  <c r="N9" i="11"/>
  <c r="N8" i="11"/>
  <c r="N7" i="11"/>
  <c r="K27" i="11"/>
  <c r="K26" i="11"/>
  <c r="K25" i="11"/>
  <c r="K24" i="11"/>
  <c r="K23" i="11"/>
  <c r="K22" i="11"/>
  <c r="K21" i="11"/>
  <c r="K20" i="11"/>
  <c r="K19" i="11"/>
  <c r="K18" i="11"/>
  <c r="K17" i="11"/>
  <c r="K16" i="11"/>
  <c r="K15" i="11"/>
  <c r="K14" i="11"/>
  <c r="K13" i="11"/>
  <c r="K12" i="11"/>
  <c r="K11" i="11"/>
  <c r="K10" i="11"/>
  <c r="K9" i="11"/>
  <c r="K8" i="11"/>
  <c r="K7" i="11"/>
  <c r="AO27" i="11"/>
  <c r="AO26" i="11"/>
  <c r="AO25" i="11"/>
  <c r="AO24" i="11"/>
  <c r="AO23" i="11"/>
  <c r="AO22" i="11"/>
  <c r="AO21" i="11"/>
  <c r="AO20" i="11"/>
  <c r="AO19" i="11"/>
  <c r="AO18" i="11"/>
  <c r="AO17" i="11"/>
  <c r="AO16" i="11"/>
  <c r="AO15" i="11"/>
  <c r="AO14" i="11"/>
  <c r="AO13" i="11"/>
  <c r="AO12" i="11"/>
  <c r="AO11" i="11"/>
  <c r="AO10" i="11"/>
  <c r="AO9" i="11"/>
  <c r="AO8" i="11"/>
  <c r="AO7" i="11"/>
  <c r="AO28" i="11"/>
  <c r="AJ27" i="4"/>
  <c r="AP27" i="4" s="1"/>
  <c r="AJ23" i="4"/>
  <c r="AP23" i="4" s="1"/>
  <c r="AJ22" i="4"/>
  <c r="AP22" i="4" s="1"/>
  <c r="AR26" i="2"/>
  <c r="AR25" i="2"/>
  <c r="AR24" i="2"/>
  <c r="AR23" i="2"/>
  <c r="AR22" i="2"/>
  <c r="AR21" i="2"/>
  <c r="AR20" i="2"/>
  <c r="AR19" i="2"/>
  <c r="AR12" i="2"/>
  <c r="N26" i="2"/>
  <c r="N25" i="2"/>
  <c r="N24" i="2"/>
  <c r="N23" i="2"/>
  <c r="N22" i="2"/>
  <c r="N21" i="2"/>
  <c r="N20" i="2"/>
  <c r="N19" i="2"/>
  <c r="N18" i="2"/>
  <c r="N17" i="2"/>
  <c r="N16" i="2"/>
  <c r="N15" i="2"/>
  <c r="N14" i="2"/>
  <c r="N13" i="2"/>
  <c r="N12" i="2"/>
  <c r="H23" i="2"/>
  <c r="F24" i="2"/>
  <c r="F23" i="2"/>
  <c r="F22" i="2"/>
  <c r="F21" i="2"/>
  <c r="F20" i="2"/>
  <c r="F19" i="2"/>
  <c r="F18" i="2"/>
  <c r="F17" i="2"/>
  <c r="F16" i="2"/>
  <c r="F15" i="2"/>
  <c r="F14" i="2"/>
  <c r="F13" i="2"/>
  <c r="F12" i="2"/>
  <c r="F11" i="2"/>
  <c r="F10" i="2"/>
  <c r="F9" i="2"/>
  <c r="F8" i="2"/>
  <c r="A24" i="2"/>
  <c r="A23" i="2"/>
  <c r="A22" i="2"/>
  <c r="A21" i="2"/>
  <c r="A20" i="2"/>
  <c r="A19" i="2"/>
  <c r="A18" i="2"/>
  <c r="A17" i="2"/>
  <c r="A16" i="2"/>
  <c r="A15" i="2"/>
  <c r="A14" i="2"/>
  <c r="A13" i="2"/>
  <c r="A12" i="2"/>
  <c r="A11" i="2"/>
  <c r="A10" i="2"/>
  <c r="A9" i="2"/>
  <c r="A8" i="2"/>
  <c r="N7" i="10"/>
  <c r="O7" i="10" s="1"/>
  <c r="P7" i="10" s="1"/>
  <c r="Q7" i="10" s="1"/>
  <c r="R7" i="10" s="1"/>
  <c r="S7" i="10" s="1"/>
  <c r="T7" i="10" s="1"/>
  <c r="U7" i="10" s="1"/>
  <c r="V7" i="10" s="1"/>
  <c r="W7" i="10" s="1"/>
  <c r="X7" i="10" s="1"/>
  <c r="Y7" i="10" s="1"/>
  <c r="Z7" i="10" s="1"/>
  <c r="AA7" i="10" s="1"/>
  <c r="AB7" i="10" s="1"/>
  <c r="AC7" i="10" s="1"/>
  <c r="AD7" i="10" s="1"/>
  <c r="AE7" i="10" s="1"/>
  <c r="AF7" i="10" s="1"/>
  <c r="AG7" i="10" s="1"/>
  <c r="AH7" i="10" s="1"/>
  <c r="AI7" i="10" s="1"/>
  <c r="AJ7" i="10" s="1"/>
  <c r="AK7" i="10" s="1"/>
  <c r="AL7" i="10" s="1"/>
  <c r="AM7" i="10" s="1"/>
  <c r="AN7" i="10" s="1"/>
  <c r="AO7" i="10" s="1"/>
  <c r="AP7" i="10" s="1"/>
  <c r="AQ7" i="10" s="1"/>
  <c r="N7" i="5"/>
  <c r="O7" i="5" s="1"/>
  <c r="P7" i="5" s="1"/>
  <c r="Q7" i="5" s="1"/>
  <c r="R7" i="5" s="1"/>
  <c r="S7" i="5" s="1"/>
  <c r="T7" i="5" s="1"/>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M1" i="5"/>
  <c r="I12" i="3"/>
  <c r="Y12" i="3"/>
  <c r="U12" i="3"/>
  <c r="Q12" i="3"/>
  <c r="M12" i="3"/>
  <c r="X29" i="11"/>
  <c r="X30" i="11"/>
  <c r="U29" i="11"/>
  <c r="U30" i="11"/>
  <c r="V17" i="4"/>
  <c r="AM14" i="4"/>
  <c r="AG14" i="4"/>
  <c r="AM17" i="4"/>
  <c r="AM23" i="4"/>
  <c r="H30" i="2" l="1"/>
  <c r="P30" i="2" s="1"/>
  <c r="AI30" i="2"/>
  <c r="H28" i="2"/>
  <c r="AG11" i="4"/>
  <c r="Z11" i="4"/>
  <c r="V23" i="4"/>
  <c r="V21" i="4"/>
  <c r="V12" i="4"/>
  <c r="Z12" i="4"/>
  <c r="AG24" i="4"/>
  <c r="Z24" i="4"/>
  <c r="AG23" i="4"/>
  <c r="V14" i="4"/>
  <c r="V29" i="4"/>
  <c r="AG29" i="4" s="1"/>
  <c r="AM29" i="4"/>
  <c r="V11" i="4"/>
  <c r="AG19" i="4"/>
  <c r="V26" i="4"/>
  <c r="AG16" i="4"/>
  <c r="AM10" i="4"/>
  <c r="AM12" i="4"/>
  <c r="AG17" i="4"/>
  <c r="AM20" i="4"/>
  <c r="V24" i="4"/>
  <c r="V25" i="4"/>
  <c r="AG18" i="4"/>
  <c r="AM9" i="4"/>
  <c r="AM11" i="4"/>
  <c r="V8" i="4"/>
  <c r="AP30" i="4" s="1"/>
  <c r="P8" i="2"/>
  <c r="AI8" i="2"/>
  <c r="AT8" i="2"/>
  <c r="AL12" i="3"/>
  <c r="AN30" i="7"/>
  <c r="AN31" i="7"/>
  <c r="L18" i="6" s="1"/>
  <c r="AK25" i="15"/>
  <c r="AM13" i="4"/>
  <c r="AG13" i="4"/>
  <c r="V13" i="4"/>
  <c r="AM15" i="4"/>
  <c r="V15" i="4"/>
  <c r="AG15" i="4"/>
  <c r="AG28" i="4"/>
  <c r="AM27" i="4"/>
  <c r="V27" i="4"/>
  <c r="AG27" i="4"/>
  <c r="AG20" i="4"/>
  <c r="AM1" i="10"/>
  <c r="AG9" i="4"/>
  <c r="AM26" i="4"/>
  <c r="V19" i="4"/>
  <c r="V16" i="4"/>
  <c r="AM24" i="4"/>
  <c r="AM19" i="4"/>
  <c r="AN30" i="11"/>
  <c r="L17" i="6" s="1"/>
  <c r="AM22" i="4"/>
  <c r="V9" i="4"/>
  <c r="AG26" i="4"/>
  <c r="AM16" i="4"/>
  <c r="AG12" i="4"/>
  <c r="AN25" i="8"/>
  <c r="AN26" i="8" s="1"/>
  <c r="W29" i="17"/>
  <c r="L22" i="6" s="1"/>
  <c r="V20" i="4"/>
  <c r="AG22" i="4"/>
  <c r="V22" i="4"/>
  <c r="AM25" i="4"/>
  <c r="AG25" i="4"/>
  <c r="AM1" i="11"/>
  <c r="AN1" i="4"/>
  <c r="V10" i="4"/>
  <c r="AG10" i="4"/>
  <c r="AM18" i="4"/>
  <c r="V18" i="4"/>
  <c r="AG21" i="4"/>
  <c r="AM21" i="4"/>
  <c r="AM28" i="4"/>
  <c r="V28" i="4"/>
  <c r="AT30" i="2" l="1"/>
  <c r="AS31" i="2"/>
  <c r="L10" i="6" s="1"/>
  <c r="AH31" i="2"/>
  <c r="L7" i="6" s="1"/>
  <c r="O31" i="2"/>
  <c r="AG8" i="4"/>
  <c r="AG30" i="4" s="1"/>
  <c r="L16" i="6" s="1"/>
  <c r="AM8" i="4"/>
  <c r="AK26" i="15"/>
  <c r="AK27" i="15" s="1"/>
  <c r="L20" i="6" s="1"/>
  <c r="AN27" i="8"/>
  <c r="L19" i="6" s="1"/>
  <c r="E17" i="3" l="1"/>
  <c r="I6" i="3"/>
  <c r="L6" i="6"/>
  <c r="L8" i="6" s="1"/>
  <c r="L9" i="6" s="1"/>
  <c r="E11" i="3"/>
  <c r="E23" i="3"/>
  <c r="AL24" i="3" s="1"/>
  <c r="U18" i="3" l="1"/>
  <c r="Q18" i="3"/>
  <c r="AL18" i="3" l="1"/>
  <c r="L11" i="6" s="1"/>
  <c r="L12" i="6" s="1"/>
  <c r="L15" i="6" s="1"/>
  <c r="L2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Patrick Dille</author>
  </authors>
  <commentList>
    <comment ref="A15" authorId="0" shapeId="0" xr:uid="{00000000-0006-0000-0100-000001000000}">
      <text>
        <r>
          <rPr>
            <b/>
            <sz val="8"/>
            <color indexed="81"/>
            <rFont val="Tahoma"/>
            <family val="2"/>
          </rPr>
          <t>Patrick Dille:</t>
        </r>
        <r>
          <rPr>
            <sz val="8"/>
            <color indexed="81"/>
            <rFont val="Tahoma"/>
            <family val="2"/>
          </rPr>
          <t xml:space="preserve">
You may enter 2 months to show work being performed in less than 30 days. Use proper date for month and year.</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Patrick Dille</author>
  </authors>
  <commentList>
    <comment ref="A24" authorId="0" shapeId="0" xr:uid="{00000000-0006-0000-0E00-000001000000}">
      <text>
        <r>
          <rPr>
            <sz val="8"/>
            <color indexed="81"/>
            <rFont val="Tahoma"/>
            <family val="2"/>
          </rPr>
          <t xml:space="preserve">C&amp;MS: Subcontract Work.  For Work performed by an approved subcontractor, the Department will pay an markup amount to cover administrative costs of 8% on the first $10,000 of work and 5% for work in excess of $10,000.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Patrick Dille</author>
  </authors>
  <commentList>
    <comment ref="A6" authorId="0" shapeId="0" xr:uid="{00000000-0006-0000-0200-000001000000}">
      <text>
        <r>
          <rPr>
            <b/>
            <sz val="8"/>
            <color indexed="81"/>
            <rFont val="Tahoma"/>
            <family val="2"/>
          </rPr>
          <t>Patrick Dille:</t>
        </r>
        <r>
          <rPr>
            <sz val="8"/>
            <color indexed="81"/>
            <rFont val="Tahoma"/>
            <family val="2"/>
          </rPr>
          <t xml:space="preserve">
Salaried employees, only show time as regular rate.
Operators etc. that have a rate change, enter name-A etc. to allow for rate change.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Patrick Dille</author>
  </authors>
  <commentList>
    <comment ref="A6" authorId="0" shapeId="0" xr:uid="{00000000-0006-0000-0500-000001000000}">
      <text>
        <r>
          <rPr>
            <b/>
            <sz val="8"/>
            <color indexed="81"/>
            <rFont val="Tahoma"/>
            <family val="2"/>
          </rPr>
          <t>Patrick Dille:</t>
        </r>
        <r>
          <rPr>
            <sz val="8"/>
            <color indexed="81"/>
            <rFont val="Tahoma"/>
            <family val="2"/>
          </rPr>
          <t xml:space="preserve">
Equipment.
a.      General.  The Department will pay the Contractor’s costs for equipment the Engineer deems necessary to perform the force account work for the time directed by the Engineer or until the Contractor completes the force account Work, whichever happens first.  The Department will pay the Contractor the established rates for equipment only during the hours that it is operated, except as otherwise allowed elsewhere in these Specifications.  The Department will pay for non-operating hours at the idle equipment rate as specified in 109.05.C.4.c.  Report equipment hours to the nearest 1/2 hour.  The established equipment rates in these Specifications include compensation for overhead and profit except as otherwise specified.
The Department will pay for use of Contractor-owned equipment the Engineer approves for force account Work at established rates.  The Department will pay the rates, as modified in 109.05.C.4.b, given in the Rental Rate Blue Book for Construction Equipment (Blue Book) published by Equipment Watch, a unit of Interec Publishing, a PRIMEDIA Company.
Provide, and the Engineer will confirm, the manufacturer’s ratings and manufacturer-approved modifications required to classify equipment for rental rate determination.  For equipment with no direct power unit, use a unit of at least the minimum recommended manufacturer’s rating.
The Department will not pay rental for small tools or equipment that show a daily rate less than $5.00 or for unlisted equipment that has a value of less than $400.
Tool trucks will be allowed for compensation if they are used at the force account site.  Only the tools used from the tool truck will be allowed for compensation.  Tools in the tool truck that are not used in the force account work will not be compensated.  A tool trailer that remains at the Contractor’s office or yard will not be allowed on the force account work.  Tool trailers that are taken to the force account site will be allowed for compensation along with the tools used on the force account work that were taken from the trailer.
Treat traffic control devices used in Maintaining Traffic and owned by the Contractor as owned equipment.  Allowed rates for common traffic control devices and concrete barrier that are not listed in the Blue Book will be as determined by the Department. 
Use Engineer- approved equipment in good working condition and providing normal output or production.  The Engineer may reject equipment not in good working condition or not properly sized for efficient performance of the Work.
For each piece of equipment used, whether owned or rented, provide the Engineer with the following information: 
(1)     Manufacturer’s name or trademark.
(2)     Equipment type.
(3)     Year of manufacture.
(4)     Model number.
(5)     Type of fuel used.
(6)     Horsepower rating.
(7)     Attachments required, together with their size or capacity.
(8)     All further information necessary to determine the proper rate.
(9)     Dates, daily hours, total hours of actual operation and idle time, 
(10)   Blue Book rate with reference or category,
(11)   Amount 
(12)   Applicable Blue Book hourly operating cost 
(13)   Invoices for all rental equipment.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Patrick Dille</author>
  </authors>
  <commentList>
    <comment ref="A6" authorId="0" shapeId="0" xr:uid="{00000000-0006-0000-0600-000001000000}">
      <text>
        <r>
          <rPr>
            <b/>
            <sz val="8"/>
            <color indexed="81"/>
            <rFont val="Tahoma"/>
            <family val="2"/>
          </rPr>
          <t>Patrick Dille:</t>
        </r>
        <r>
          <rPr>
            <sz val="8"/>
            <color indexed="81"/>
            <rFont val="Tahoma"/>
            <family val="2"/>
          </rPr>
          <t xml:space="preserve">
Hourly Owned Equipment Rates.  The base rate for the machine and attachments represent the major cost of equipment ownership, such as depreciation, interest, taxes, insurance, storage, and major repairs.  The hourly operating rate represents the major costs of equipment operation, such as fuel and oil lubrication, field repairs, tires, expendable parts, and supplies.
For all equipment used on force account work, determine, and have the Department confirm, the hourly owned equipment rates as follows:
HOER = [RAF ´ ARA ´ (R / 176)] + HOC
Where:
HOER =  hourly owned equipment rate
RAF =  regional adjustment factor shown in the Blue Book 
ARA =  age rate adjustment factor shown in the Blue Book
R =  current Blue Book monthly rate
HOC =  estimated hourly operating cost shown in the Blue Book
However, compensation for equipment normally used on a 24 hours per day basis will not exceed the monthly rate plus adjustments and operating costs. 
The rate adjustment factor assigned to any attachment will be the yearly factor as determined for the base equipment.
When multiple attachments are included with the rental equipment, only the attachment having the highest rental rate will be eligible for payment, provided that the attachment has been approved by the Engineer as being necessary to the force account Work.
When a piece of owned equipment is not listed in the Blue Book, use the rate for similar equipment found in the Blue Book or use 6 percent of the purchase price as the monthly rate (R) and add the hourly operating rate found in the Blue Book for similar equipment of the same horsepower.
For equipment brought to the Project exclusively for force account work and on the Project for less than a month, multiply the monthly rate (R) by the factor listed below:
                                                                              Table 109.05-1
 Working Hours                                                      Factor
 Less than or equal to 8.0                                      2.00
 8.1 to 175.9                                                          2.048 - (hours/168)
 176 or greater                                                       1.00
The term “WORKING HOURS,” as used in Table 109.05-1, includes only those hours the equipment is actually in operation performing force account work; apply the factor, as determined above, to these actual working hours only.  Calculate compensation for any idle time according to 109.05.C.4.c without application of the factor.
The Department will pay as working equipment for the entire Workday equipment used intermittently during the Workday.  The following criteria qualify for intermittently used equipment:
(1)     Equipment dedicated to the force account exclusively all day and not used on bid work.
(2)     Equipment works before and after the intermittent idle period and its total working time during the Workday is at least 2 hours. 
Equipment that is captive to the force account work (ie.  it must remain at the force account site),  but does not qualify for intermittently used owned equipment, is paid as idle equipment according to C&amp;MS Section 109.05.C.4.c. for the time it is not working.
c.      Hourly Idle Equipment Rate.  For equipment that is in operational condition, on site, and necessary for force account Work, but is idle, the Department will pay an hourly idle equipment rate.  The procedure to determine the hourly idle equipment rate for Contractor owned equipment is as follows:
HIER = RAF ´ ARA ´ (R / 176) ´ (1/2)
Where:    HIER =  Hourly idle equipment rate
                RAF =  Regional adjustment factor shown in the Blue Book.
                ARA =  Age rate adjustment factor shown in the Blue Book
                R =  Current Blue Book monthly rate.
If rented equipment necessary for force account work is idle, the Department will pay the Contractor for the actual invoiced rates prorated for the duration of the idle period.  The actual invoiced rates must be reasonably in line with the Blue Book rates and approved by the Engineer.  The Department will pay a 15 percent mark up for overhead and profit for the actual invoiced rates during the idle period.
The Department will not pay idle owned equipment costs for more than 8 hours in a 24-hour day or 40 hours in a week.
The Department will not pay for inoperable equipment.
The Engineer may order specific equipment to the site up to 5 days before its planned usage.  If this equipment is not used for other work, the Department will pay for it as idle equipment until used.
The Department will pay for the cost of idle owned or rented equipment when the Work was suspended for the convenience of the State.  The Department will not pay the cost of idle equipment when the Work was suspended by the Contractor for the Contractor’s own reasons.
The Department will only pay for the number of Calendar Days during the existence of the suspension.  The Department will not compensate the Contractor for days that the Engineer determined were lost to weather.
The Department will only pay for equipment physically located at the Project site that was received to prosecute the scheduled work during the delay.
Compensation for idle equipment will stop at the completion of the force account Work or at the end of the suspension of Work.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Patrick Dille</author>
  </authors>
  <commentList>
    <comment ref="A6" authorId="0" shapeId="0" xr:uid="{00000000-0006-0000-0700-000001000000}">
      <text>
        <r>
          <rPr>
            <b/>
            <sz val="8"/>
            <color indexed="81"/>
            <rFont val="Tahoma"/>
            <family val="2"/>
          </rPr>
          <t>Patrick Dille:</t>
        </r>
        <r>
          <rPr>
            <sz val="8"/>
            <color indexed="81"/>
            <rFont val="Tahoma"/>
            <family val="2"/>
          </rPr>
          <t xml:space="preserve">
 Rented Equipment.  The Department will pay a 15 percent mark up for overhead and profit for all rented equipment, its corresponding Blue Book hourly operating costs, and State and Local sales taxes.
(1)     Equipment Rented Solely for Force Account Work.  If the Contractor rents or leases equipment from a third party exclusively for force account Work, the Department will pay the actual invoiced amount.  The actual invoiced rates must be reasonably in line with the Blue Book and approved by the Engineer.  The Department will pay a 15 percent mark up for overhead and profit for all rented equipment paid for by the actual invoices.  Add the Blue Book hourly operating cost to the marked up actual invoiced rates.
(2)     Equipment Rented for Original Contract Work, but Used for Force Account Work.  If the Contractor uses rented equipment currently on the Project for original Contract Work to perform force account Work, then determine the hourly outside-rented equipment rate as follows:
HRER = (HRI ´115%) + HOC
Where: HRER =  hourly rented equipment rate
 HRI =  hourly rental invoice costs prorated for the actual number of hours that rented equipment is operated solely on force account work.  Use a monthly invoice rate divided by 176, a weekly invoice rate divided by 40, or a daily invoice rate divided by 8.
 HOC =  hourly operating cost shown in the Blue Book
The Department will not compensate for rental rates that exceed the Blue Book rates unless approved in advance of the Work by the Engineer.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Patrick Dille</author>
  </authors>
  <commentList>
    <comment ref="A6" authorId="0" shapeId="0" xr:uid="{00000000-0006-0000-0900-000001000000}">
      <text>
        <r>
          <rPr>
            <b/>
            <sz val="8"/>
            <color indexed="81"/>
            <rFont val="Tahoma"/>
            <family val="2"/>
          </rPr>
          <t>Patrick Dille:</t>
        </r>
        <r>
          <rPr>
            <sz val="8"/>
            <color indexed="81"/>
            <rFont val="Tahoma"/>
            <family val="2"/>
          </rPr>
          <t xml:space="preserve">
Materials.  The Department will pay the Contractor’s actual invoice costs, including applicable taxes and actual freight charges, for Engineer -approved materials the Contractor uses in force account Work.  The Department will pay an additional 15 percent mark up on these costs.
Freight or hauling costs charged to the Contractor and not included in unit prices shall be itemized and supported by invoices.  The cost of owned or rented equipment used to haul materials to the project is not part of the materials cost.  Such equipment, when used for hauling materials, shall be listed under cost of equipment.
Provide itemized statements in addition to the documentation require-ments for all equipment including the quantity and price of each material and transportation charges free on board (F.O.B.) at the job site.  Attach invoices to support the quantities of materials used, unit prices paid and transportation charges.     If the Contractor uses materials from the Contractor’s stock and origi-nal receipted invoices for the materials and transportation charges do not exist, the Department and the Contractor will agree on a price that represents the actual cost to the Contractor.  Provide an affidavit and certify all of the following:
a.       The materials were taken from the Contractor’s stock.
b.      The quantity shown was actually used for the force account work.
c.       The price and transportation costs represent the actual cost to the Contractor.
Do not incorporate materials into the Work without a price agreement.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Patrick Dille</author>
    <author>Clint Bishop</author>
  </authors>
  <commentList>
    <comment ref="A6" authorId="0" shapeId="0" xr:uid="{00000000-0006-0000-0A00-000001000000}">
      <text>
        <r>
          <rPr>
            <b/>
            <sz val="8"/>
            <color indexed="81"/>
            <rFont val="Tahoma"/>
            <family val="2"/>
          </rPr>
          <t>Patrick Dille:
Work that qualifies for Third Party Billing.</t>
        </r>
        <r>
          <rPr>
            <sz val="8"/>
            <color indexed="81"/>
            <rFont val="Tahoma"/>
            <family val="2"/>
          </rPr>
          <t xml:space="preserve">
Professional and Specialized Work.  The following work, when performed by a firm hired by the Contractor, is paid at the reasonable and fair market invoiced cost plus a 5 percent mark up.  The mark up is limited to $10,000 for all the work performed by the firm.
a.      Surveying.
b.      Engineering design.
c.      Specialized work that is not normally part of a Department Contract and is not normally subject to prevailing wage.
d.      Installation, periodic maintenance, and removal of traffic control devices under Item 614 performed by a traffic control service or rental company, provided the workers are not on the Project full-time. Maintenance of Traffic services performed by LEO.
e.      Other professional or specialized work not contemplated at the time of Bid.
Provide documentation showing payment for professional and specialized Work.
</t>
        </r>
      </text>
    </comment>
    <comment ref="AD26" authorId="1" shapeId="0" xr:uid="{00000000-0006-0000-0A00-000002000000}">
      <text>
        <r>
          <rPr>
            <b/>
            <sz val="9"/>
            <color indexed="81"/>
            <rFont val="Tahoma"/>
            <family val="2"/>
          </rPr>
          <t xml:space="preserve">Clint
</t>
        </r>
        <r>
          <rPr>
            <sz val="9"/>
            <color indexed="81"/>
            <rFont val="Tahoma"/>
            <family val="2"/>
          </rPr>
          <t xml:space="preserve">C&amp;MS: The following work, when performed by a firm hired by the Contractor, is paid at the reasonable and fair market invoiced cost plus 8% on the first $10,000 of work and 5% for work in excess of $10,000.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Patrick Dille</author>
    <author>Clint Bishop</author>
  </authors>
  <commentList>
    <comment ref="A6" authorId="0" shapeId="0" xr:uid="{00000000-0006-0000-0B00-000001000000}">
      <text>
        <r>
          <rPr>
            <b/>
            <sz val="8"/>
            <color indexed="81"/>
            <rFont val="Tahoma"/>
            <family val="2"/>
          </rPr>
          <t>Patrick Dille:</t>
        </r>
        <r>
          <rPr>
            <sz val="8"/>
            <color indexed="81"/>
            <rFont val="Tahoma"/>
            <family val="2"/>
          </rPr>
          <t xml:space="preserve">
Trucking.
Trucking firms and owner operators not subject to prevailing wage will be paid at the invoiced cost plus 8% on the first $10,000 of trucking and 5% for trucking in excess of $10,000 to cover administrative costs. 
</t>
        </r>
      </text>
    </comment>
    <comment ref="AF26" authorId="1" shapeId="0" xr:uid="{00000000-0006-0000-0B00-000002000000}">
      <text>
        <r>
          <rPr>
            <b/>
            <sz val="9"/>
            <color indexed="81"/>
            <rFont val="Tahoma"/>
            <family val="2"/>
          </rPr>
          <t>Clint Bishop:</t>
        </r>
        <r>
          <rPr>
            <sz val="9"/>
            <color indexed="81"/>
            <rFont val="Tahoma"/>
            <family val="2"/>
          </rPr>
          <t xml:space="preserve">
2013 C&amp;MS SS800 dated 4/19/2013: Trucking firms and owner operators not subject to prevailing wage will be paid at the invoiced cost plus 8% on the first $10,000 of trucking and 5% for trucking in excess of $10,000 to cover administrative costs.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 Patrick Dille</author>
  </authors>
  <commentList>
    <comment ref="A6" authorId="0" shapeId="0" xr:uid="{00000000-0006-0000-0D00-000001000000}">
      <text>
        <r>
          <rPr>
            <sz val="9"/>
            <color indexed="81"/>
            <rFont val="Tahoma"/>
            <family val="2"/>
          </rPr>
          <t>Daily rates are listed in the Instructions tab.</t>
        </r>
      </text>
    </comment>
  </commentList>
</comments>
</file>

<file path=xl/sharedStrings.xml><?xml version="1.0" encoding="utf-8"?>
<sst xmlns="http://schemas.openxmlformats.org/spreadsheetml/2006/main" count="761" uniqueCount="312">
  <si>
    <t>Employee</t>
  </si>
  <si>
    <t>Class</t>
  </si>
  <si>
    <t>Total Hours
Per Mnth</t>
  </si>
  <si>
    <t>Force Account ~ Employee Monthly Summary</t>
  </si>
  <si>
    <t>Project No.:</t>
  </si>
  <si>
    <t>Contractor:</t>
  </si>
  <si>
    <t>Co./Rt./Sec.:</t>
  </si>
  <si>
    <t>OverTime</t>
  </si>
  <si>
    <t>H&amp;W</t>
  </si>
  <si>
    <t>Pen.</t>
  </si>
  <si>
    <t>Admin</t>
  </si>
  <si>
    <t>OCA</t>
  </si>
  <si>
    <t>OT Rate</t>
  </si>
  <si>
    <t>Month:</t>
  </si>
  <si>
    <t>FUTA
% / $</t>
  </si>
  <si>
    <t>SUTA
% / $</t>
  </si>
  <si>
    <t>Medicare
% / $</t>
  </si>
  <si>
    <t>SS
% / $</t>
  </si>
  <si>
    <t>Workers
Comp
% / $</t>
  </si>
  <si>
    <t>Overall Labor Cost</t>
  </si>
  <si>
    <r>
      <t>Option 1  ~  January 1</t>
    </r>
    <r>
      <rPr>
        <vertAlign val="superscript"/>
        <sz val="10"/>
        <rFont val="Arial"/>
        <family val="2"/>
      </rPr>
      <t>st</t>
    </r>
    <r>
      <rPr>
        <sz val="10"/>
        <rFont val="Arial"/>
        <family val="2"/>
      </rPr>
      <t xml:space="preserve"> thru June 30</t>
    </r>
    <r>
      <rPr>
        <vertAlign val="superscript"/>
        <sz val="10"/>
        <rFont val="Arial"/>
        <family val="2"/>
      </rPr>
      <t>th</t>
    </r>
  </si>
  <si>
    <r>
      <t>Option 2  ~  July 1</t>
    </r>
    <r>
      <rPr>
        <vertAlign val="superscript"/>
        <sz val="10"/>
        <rFont val="Arial"/>
        <family val="2"/>
      </rPr>
      <t>st</t>
    </r>
    <r>
      <rPr>
        <sz val="10"/>
        <rFont val="Arial"/>
        <family val="2"/>
      </rPr>
      <t xml:space="preserve"> thru December 31</t>
    </r>
    <r>
      <rPr>
        <vertAlign val="superscript"/>
        <sz val="10"/>
        <rFont val="Arial"/>
        <family val="2"/>
      </rPr>
      <t>th</t>
    </r>
  </si>
  <si>
    <t>X</t>
  </si>
  <si>
    <t>Force Account ~ Monthly Equipment Cost</t>
  </si>
  <si>
    <t>Hourly
Rate
Operating</t>
  </si>
  <si>
    <t>Monthly Cost</t>
  </si>
  <si>
    <t>Operating Hours for Month</t>
  </si>
  <si>
    <t>Idle Time Hours for Month</t>
  </si>
  <si>
    <t>Hourly
Rate
Idle</t>
  </si>
  <si>
    <t>Force Account ~ Equipment Monthly Summary</t>
  </si>
  <si>
    <t>Idle</t>
  </si>
  <si>
    <t>Equipment Sub Totals:</t>
  </si>
  <si>
    <t>Operating=</t>
  </si>
  <si>
    <t>Idle=</t>
  </si>
  <si>
    <t>Force Account ~ Overall Summary</t>
  </si>
  <si>
    <t>Material Description</t>
  </si>
  <si>
    <t>Quantity</t>
  </si>
  <si>
    <t>Units</t>
  </si>
  <si>
    <t>Unit Cost</t>
  </si>
  <si>
    <t>Total Amount</t>
  </si>
  <si>
    <t>Total Material Cost:</t>
  </si>
  <si>
    <t>E&amp;S</t>
  </si>
  <si>
    <t>Vac</t>
  </si>
  <si>
    <t>Ann</t>
  </si>
  <si>
    <t>OCIA</t>
  </si>
  <si>
    <t>LECET</t>
  </si>
  <si>
    <t>Reg. Hours</t>
  </si>
  <si>
    <t>Reg. Rate</t>
  </si>
  <si>
    <t>OT Hours</t>
  </si>
  <si>
    <t>Totals</t>
  </si>
  <si>
    <t>Fringe Rates</t>
  </si>
  <si>
    <t>Adminstration Fees</t>
  </si>
  <si>
    <t>Labor Cost</t>
  </si>
  <si>
    <t>Fringe Cost</t>
  </si>
  <si>
    <t>Adm. Cost</t>
  </si>
  <si>
    <t>Force Account ~ Monthly Labor Cost</t>
  </si>
  <si>
    <t>Total Labor Cost:</t>
  </si>
  <si>
    <t>Total Fringes:</t>
  </si>
  <si>
    <t>Option 3  ~  22% of Paid Wage (as per CMS 109.05-C-2 ~ Revised)</t>
  </si>
  <si>
    <t>15% Markup:</t>
  </si>
  <si>
    <t>Total:</t>
  </si>
  <si>
    <t>Fuel Type
G or D:</t>
  </si>
  <si>
    <t>Mounting
R or T:</t>
  </si>
  <si>
    <t>Fuel Type (GorD)</t>
  </si>
  <si>
    <t>Mounting (RorT)</t>
  </si>
  <si>
    <t>Force Account ~ Monthly Material Summary</t>
  </si>
  <si>
    <t>Force Account ~ Monthly Third Party Billing</t>
  </si>
  <si>
    <t>Billing Description</t>
  </si>
  <si>
    <t>Labor Cost…see sheet 2</t>
  </si>
  <si>
    <t>Fringes…see sheet 2</t>
  </si>
  <si>
    <t>+</t>
  </si>
  <si>
    <t>Subtotal</t>
  </si>
  <si>
    <t>38% Profit and Overhead</t>
  </si>
  <si>
    <t>Administration Fees…see sheet 2</t>
  </si>
  <si>
    <t>Total Labor Cost</t>
  </si>
  <si>
    <t>LABOR MONTHLY COST SUMMARY</t>
  </si>
  <si>
    <t>MONTHLY FORCE ACCOUNT SUMMARY</t>
  </si>
  <si>
    <t>Total Material Cost</t>
  </si>
  <si>
    <t>Total Third Party Billing</t>
  </si>
  <si>
    <t>Total Monthly FA Cost</t>
  </si>
  <si>
    <t>Force Account ~ Rented Equipment Monthly Summary</t>
  </si>
  <si>
    <t>Force Account ~ Rented Monthly Equipment Cost</t>
  </si>
  <si>
    <t>Weekly Rate</t>
  </si>
  <si>
    <t>Daily Rate</t>
  </si>
  <si>
    <t>Sales Tax where Applicable</t>
  </si>
  <si>
    <t>Hourly Operating Rate</t>
  </si>
  <si>
    <t>Sales Tax:</t>
  </si>
  <si>
    <t>Operating Cost:</t>
  </si>
  <si>
    <t>Invoice:</t>
  </si>
  <si>
    <t>Total Owned Equipment Cost</t>
  </si>
  <si>
    <t>Total Rented Equipment Cost</t>
  </si>
  <si>
    <t>Total Invoice:</t>
  </si>
  <si>
    <t>Total Cost Rented Equipment:</t>
  </si>
  <si>
    <t>Total Third Party Billing:</t>
  </si>
  <si>
    <t>Equipment Type</t>
  </si>
  <si>
    <t>How to Use The Force Account Template</t>
  </si>
  <si>
    <t>account work) into the yellow boxes at the top of the page.  This information will be carried over automatically to each page of this template.</t>
  </si>
  <si>
    <t>LABOR SUM PAGE</t>
  </si>
  <si>
    <t>STEP ONE</t>
  </si>
  <si>
    <t xml:space="preserve">This page will keep track of the names, class, regular hours, overtime hours of the people that worked on the force account work.  The names, class, and </t>
  </si>
  <si>
    <t>total monthly hours will be carried onto the next page, titled "Labor Cost."</t>
  </si>
  <si>
    <r>
      <t>"</t>
    </r>
    <r>
      <rPr>
        <b/>
        <i/>
        <sz val="10"/>
        <rFont val="Arial"/>
        <family val="2"/>
      </rPr>
      <t xml:space="preserve">Employee" </t>
    </r>
    <r>
      <rPr>
        <sz val="10"/>
        <rFont val="Arial"/>
        <family val="2"/>
      </rPr>
      <t xml:space="preserve">and </t>
    </r>
    <r>
      <rPr>
        <b/>
        <i/>
        <sz val="10"/>
        <rFont val="Arial"/>
        <family val="2"/>
      </rPr>
      <t>"Class."</t>
    </r>
  </si>
  <si>
    <r>
      <t>1.</t>
    </r>
    <r>
      <rPr>
        <sz val="10"/>
        <rFont val="Arial"/>
        <family val="2"/>
      </rPr>
      <t xml:space="preserve">  Enter the name and class of each employee that worked on the force account work during that particular month into the white boxes under</t>
    </r>
  </si>
  <si>
    <t>LABOR COST PAGE</t>
  </si>
  <si>
    <t>This page will automatically retrieve the information that you entered on the "Labor Summary" page and calculate the labor and fringe cost for the force</t>
  </si>
  <si>
    <t xml:space="preserve">account work during that particular month.  </t>
  </si>
  <si>
    <t>1.  Enter the hourly rate for each employee beside his/her name under the yellow highlighted column, titled "Reg.Rate."  The overtime rate is automatically</t>
  </si>
  <si>
    <t>calculated by multiplying the hourly rate by 1.5.</t>
  </si>
  <si>
    <t xml:space="preserve">*The name, class, and total monthly hours of each employee on the force account work should appear on this page.  </t>
  </si>
  <si>
    <t xml:space="preserve">2.  Enter the breakdown of fringes that are allowed in the 38% mark-up beside each employee under the yellow highlighted columns titled "Fringe Rates." </t>
  </si>
  <si>
    <t>RULES TO REMEMBER</t>
  </si>
  <si>
    <t>1.  Never type anything into a cell that has a formula entered into it.</t>
  </si>
  <si>
    <r>
      <t>2.</t>
    </r>
    <r>
      <rPr>
        <sz val="10"/>
        <rFont val="Arial"/>
        <family val="2"/>
      </rPr>
      <t xml:space="preserve">  Enter the daily hours worked for each of those employees under the appropriate day of the month.  Enter regular hours in the yellow boxes and overtime   </t>
    </r>
  </si>
  <si>
    <t>Repeat this same procedure for the "Administrative Fees", highlighted in yellow that are not included in the allowable 38% mark-up.</t>
  </si>
  <si>
    <t xml:space="preserve">automatically carried to the "TOTALS" page where the cost of the entire force account is summed. </t>
  </si>
  <si>
    <t>Payroll Tax Page</t>
  </si>
  <si>
    <t xml:space="preserve">This page will automatically retrieve the labor cost and calculate the payroll taxes.  There are 3 options that can be used, therefore you will have to </t>
  </si>
  <si>
    <t>determine which option is the correct one to use for this force account work.</t>
  </si>
  <si>
    <t xml:space="preserve">1.  Depending on the time of year the work was performed or whether the contractor is choosing the allowable 22% of paid wages as per Spec. 109.05 </t>
  </si>
  <si>
    <t xml:space="preserve">will determine the total payroll taxes paid. You will need to detemine the time of year that the work was performed to choose the correct option.  </t>
  </si>
  <si>
    <t xml:space="preserve">a.  If Option #1 is chosen, then the work was performed during the months of January 1-June 30.  If Option #2 is chosen then the work was      </t>
  </si>
  <si>
    <t>2.  The payroll total will be automatically carried to the "TOTALS" page where the cost of the entire force account is summed.</t>
  </si>
  <si>
    <t>Equip Sum</t>
  </si>
  <si>
    <t xml:space="preserve">This page will keep track of the equipment, operating hours, and idle hours of each contractor owned equipment used on force account.  This page works  </t>
  </si>
  <si>
    <t xml:space="preserve">the same way that the "Labor Sum" page works.  You will enter the equipement type, fuel type, mounting type, and hours operated/idled for each day </t>
  </si>
  <si>
    <t>of the month.</t>
  </si>
  <si>
    <t>1.  Enter the "Equipment No." (if known), "year of equipment", "manufacturer" or make, and "size" of equipment in each of the appropriate boxes.</t>
  </si>
  <si>
    <t xml:space="preserve">2.  Under the type of equipment that you entered, you will see a box that reads "Fuel Type: G or D."  In the box next to this enter a "G" for gasoline or "D" </t>
  </si>
  <si>
    <t>3.  You will do the same thing for the box that reads "Mounting: R or T."  Enter "R" for rubber and "T" for track in the empty box next to it.</t>
  </si>
  <si>
    <t xml:space="preserve">4.  Enter the hours that the equipment was in operation in the yellow boxes next to the equipment type under the apprpriate day of the month.  You will </t>
  </si>
  <si>
    <t>enter the idle hours into the grey highlighted boxes.</t>
  </si>
  <si>
    <t>5.  The "Total Hours per Month" will be calculated automatically and carried onto the "Equip Cost" page.</t>
  </si>
  <si>
    <t>Equip Cost</t>
  </si>
  <si>
    <t xml:space="preserve">This page will automatically retrive the information entered on the "Equip Sum" page and calculate the equipment cost of the force account.  </t>
  </si>
  <si>
    <t>*The equipment, fuel type, and mounting that you entered on the "Equip Sum" page should be listed on this page under "Equipment Type."</t>
  </si>
  <si>
    <t xml:space="preserve">1.  Enter the hourly blue book rate in the yellow highlight column beside each equipment under "Hourly Blue Book Rate."  Do the same for the operating  </t>
  </si>
  <si>
    <t xml:space="preserve">rate column.  The hourly/monthly idle time will calculate on its own.  The only informartion that you need to enter on this page is in the yellow highlighted </t>
  </si>
  <si>
    <t>section because everything else is automatically calculated.</t>
  </si>
  <si>
    <t xml:space="preserve">2.  The equipment cost is totaled at the bottom of the page and carried over automatically to the "TOTALS" page where the entire force account is summed </t>
  </si>
  <si>
    <t>together.</t>
  </si>
  <si>
    <t>Table 109.05-1</t>
  </si>
  <si>
    <t>Working Hours</t>
  </si>
  <si>
    <t>Factor</t>
  </si>
  <si>
    <t>Less than or equal to 8.0</t>
  </si>
  <si>
    <t>8.1 to 175.9</t>
  </si>
  <si>
    <t>2.048 - (hours/168)</t>
  </si>
  <si>
    <t>176 or greater</t>
  </si>
  <si>
    <t>Rent Equip</t>
  </si>
  <si>
    <t>This page works the same as "Equip Sum."  Enter the rented equipment onto the page just as you did the contractor owned equipment.</t>
  </si>
  <si>
    <t>Rent Eq Cost</t>
  </si>
  <si>
    <t xml:space="preserve">This page will retrieve the information that you entered on the "Rent Equip" page and will calculate the cost of rental equipment.  </t>
  </si>
  <si>
    <t>*The equipment, fuel type, and mounting that you entered on the "Rent Equip" page should be listed on this page under "Equipment Type."</t>
  </si>
  <si>
    <t xml:space="preserve">1.  Enter the amount that the contractor is charged for this rented equipment in the yellow highlighted columns.  You will need to determine if the rate they </t>
  </si>
  <si>
    <t xml:space="preserve">charged is a monthly, hourly, or daily rate.  </t>
  </si>
  <si>
    <t>2.  Enter the amount charged to the contractor for sales tax in the yellow column beside titled "Sales Tax where Applicable."</t>
  </si>
  <si>
    <t>3.  Enter the operating costs for the rented equipment in the yellow highlighted column titled "Hourly Operating Rate."</t>
  </si>
  <si>
    <t xml:space="preserve">4.  The rented equipment cost is totaled at the bottom of the page and carried over automatically to the "TOTALS" page where the entire force account is  </t>
  </si>
  <si>
    <t>summed together.</t>
  </si>
  <si>
    <t>Material</t>
  </si>
  <si>
    <t xml:space="preserve">This page will keep track of the material used and calculate the total used on the force account work. </t>
  </si>
  <si>
    <t xml:space="preserve">1.  Under "Material Description" enter the type of material (i.e. #4 Stone) </t>
  </si>
  <si>
    <t>2.  Enter the quantity beside the material under the column titled "quantity."</t>
  </si>
  <si>
    <t>3.  Enter the "Unit" (i.e., tons, cy, sy, lump sum, each)</t>
  </si>
  <si>
    <t>4.  Enter the cost per unit under "unit cost."  The "Total Amount" will be calculated automatically.</t>
  </si>
  <si>
    <t xml:space="preserve">5. The Total Material cost and 15% markup will calculate automatically at the bottom of the page as each material is entered into the database.  This total </t>
  </si>
  <si>
    <t>will then be carried over to the "TOTALS" page automatically.</t>
  </si>
  <si>
    <t>TOTALS</t>
  </si>
  <si>
    <t>hours into the grey boxes.  The "total hours worked per month" are calculated automatically and carried over onto the "Labor Cost" page.</t>
  </si>
  <si>
    <t xml:space="preserve">The number should be a dollar figure!  The total dollar amount of fringes will be automatically calculated and appear under the column titled " Fringe Cost." </t>
  </si>
  <si>
    <t xml:space="preserve">3.  These costs are automatically calculated into total labor costs, fringe costs, and administrative costs at the bottom of the page.  These totals are    </t>
  </si>
  <si>
    <t xml:space="preserve">performed July 1-December 31. If the contractor is choosing the allowable 22% without a breakdown of taxes, then this will be automatically    </t>
  </si>
  <si>
    <t>in Option #3 "TOTAL PAY ROLL TAXES" to ensure that the automatic payroll tax total of 22% is not being carried to the "TOTALS" page.</t>
  </si>
  <si>
    <t xml:space="preserve">If the contractor is choosing Option #1 or #2, enter the percentage that the contractor is paying into each tax into the yellow highlighted box under each tax.  </t>
  </si>
  <si>
    <t>NOTE:  The "X" in the box means that a percenatge cannot be typed into that box due to the time of year that the work was performed.</t>
  </si>
  <si>
    <r>
      <t>calculated for you.</t>
    </r>
    <r>
      <rPr>
        <b/>
        <i/>
        <sz val="10"/>
        <rFont val="Arial"/>
        <family val="2"/>
      </rPr>
      <t xml:space="preserve">  However, if the contractor is choosing Option #1 or #2, you will need to delete the amount that is calculated automatically </t>
    </r>
  </si>
  <si>
    <t xml:space="preserve">**All cells which contain a formula have been locked or protected with a password.  In the event that certain cells should be unlocked, you should follow </t>
  </si>
  <si>
    <t>these steps to unlock the sheet:</t>
  </si>
  <si>
    <t xml:space="preserve">is turned off, as the password is case senstive and should be in all lower case letters.  </t>
  </si>
  <si>
    <t>1-</t>
  </si>
  <si>
    <t>2-</t>
  </si>
  <si>
    <t>3-</t>
  </si>
  <si>
    <t>4-</t>
  </si>
  <si>
    <t>Force Acct ID:</t>
  </si>
  <si>
    <t>Force Acct Description:</t>
  </si>
  <si>
    <t>Sub Contractor:</t>
  </si>
  <si>
    <t>Contractor</t>
  </si>
  <si>
    <t>County/Route/Section</t>
  </si>
  <si>
    <t>Project Number</t>
  </si>
  <si>
    <t>Force Account ID Number</t>
  </si>
  <si>
    <t>Force Account Description</t>
  </si>
  <si>
    <t>Month</t>
  </si>
  <si>
    <t>SubContractor</t>
  </si>
  <si>
    <t>Enter the following information:</t>
  </si>
  <si>
    <t>Invoice or Monthly Rate</t>
  </si>
  <si>
    <t xml:space="preserve"> </t>
  </si>
  <si>
    <t xml:space="preserve">Sub Contractor Force Account Cost </t>
  </si>
  <si>
    <t>Sub Contractor Mark-up</t>
  </si>
  <si>
    <t>Total Trucking</t>
  </si>
  <si>
    <t>Force Account ~ Monthly Trucking</t>
  </si>
  <si>
    <t>Trucking invoice</t>
  </si>
  <si>
    <t>Trucking Total:</t>
  </si>
  <si>
    <t>Monthly Rate</t>
  </si>
  <si>
    <t>Regional Factor</t>
  </si>
  <si>
    <t>Age Factor</t>
  </si>
  <si>
    <t>Force Account ~ Allowable Rates Monthly Summary</t>
  </si>
  <si>
    <t>Total items x days on site</t>
  </si>
  <si>
    <t>Total Allowable Rates Cost</t>
  </si>
  <si>
    <t>Allowable Rate Cost</t>
  </si>
  <si>
    <t>MR/176 Hourly Rate</t>
  </si>
  <si>
    <t>Idle Monthly Cost</t>
  </si>
  <si>
    <t>Hourly Rate</t>
  </si>
  <si>
    <t>Total Hourly Rate</t>
  </si>
  <si>
    <t xml:space="preserve">for diesel. </t>
  </si>
  <si>
    <t xml:space="preserve">Include a copy of the actual invoice </t>
  </si>
  <si>
    <t xml:space="preserve">3.  For equipment brought to the project exclusively for force account work and on the project for less than a month, </t>
  </si>
  <si>
    <t>construction</t>
  </si>
  <si>
    <t>Directions at bottom of this page</t>
  </si>
  <si>
    <t xml:space="preserve">"Labor rates shown are the actual rates paid for labor, unit prices for materials and rates for owned and rented equipment have been estimated on the basis they are not in excess of those charged in the area in which the work will be performed." </t>
  </si>
  <si>
    <t>Title:</t>
  </si>
  <si>
    <t>Please sign affidavit to the Estimated cost analysis stating:</t>
  </si>
  <si>
    <t xml:space="preserve">Please sign affidavit to the Actual cost stating: </t>
  </si>
  <si>
    <t>“The name, classification, total hours worked and rates paid each person listed on the Summary of Actual Cost are substantiated by actual records of persons employed on the force account work. All unit prices for materials and rates for owned and rented equipment listed on the Summary of Actual Costs are substantiated by actual records of materials and equipment actually used in performance of the force account work and the price of any owned equipment not previously agreed upon does not exceed prices charged for similar equipment in the area in which the work was performed.”</t>
  </si>
  <si>
    <t>2.  Only enter information into a yellow or highlighted cell.</t>
  </si>
  <si>
    <r>
      <t xml:space="preserve">Click </t>
    </r>
    <r>
      <rPr>
        <b/>
        <i/>
        <sz val="10"/>
        <rFont val="Arial"/>
        <family val="2"/>
      </rPr>
      <t>Ok</t>
    </r>
    <r>
      <rPr>
        <i/>
        <sz val="10"/>
        <rFont val="Arial"/>
        <family val="2"/>
      </rPr>
      <t xml:space="preserve">.  You should now be able to type anywhere you point within that sheet.  </t>
    </r>
  </si>
  <si>
    <t>3rd Party (Professional and Specialized Work)</t>
  </si>
  <si>
    <t>Trucking</t>
  </si>
  <si>
    <t>Allowable Rates</t>
  </si>
  <si>
    <t>Allowable Rates for Owned Equipment Not Listed in Blue Book In accordance with CMS 109.05.C.4.a</t>
  </si>
  <si>
    <t xml:space="preserve">The following rates are for Contractor owned equipment used on force account or for cost analysis to establish an agreed unit price or lump sum for extra work.  These costs include the labor and equipment to deliver these items to the project.  The labor and equipment required to erect, maintain, move and remove these items are not included in these rates.  The Contractor is not entitled to a mark up on these rates.  The prime is entitled to the subcontractor mark up allowed in CMS 109.05.C.6., if the traffic control is performed by a subcontractor. </t>
  </si>
  <si>
    <t>Without light</t>
  </si>
  <si>
    <t>Drum</t>
  </si>
  <si>
    <t>Type A flasher</t>
  </si>
  <si>
    <t>Type B flasher</t>
  </si>
  <si>
    <t>Grabber Cone 42”</t>
  </si>
  <si>
    <t>Sign 48"</t>
  </si>
  <si>
    <t>Includes cost of drive post support</t>
  </si>
  <si>
    <t>Sign 36"</t>
  </si>
  <si>
    <t xml:space="preserve">Tripod support </t>
  </si>
  <si>
    <t>Sign 1' above pavement</t>
  </si>
  <si>
    <t>Four leg support</t>
  </si>
  <si>
    <t>Sign 5'or 7' above pavement</t>
  </si>
  <si>
    <t>Type III barricade</t>
  </si>
  <si>
    <t>Concrete Barrier 32"</t>
  </si>
  <si>
    <t>Maximum 12 months payment</t>
  </si>
  <si>
    <t>Concrete Barrier 50"</t>
  </si>
  <si>
    <t>Trench Box</t>
  </si>
  <si>
    <t>7,200 lbs or 6’x 20’</t>
  </si>
  <si>
    <t>12,000 lbs or 8’ x 20’</t>
  </si>
  <si>
    <t>Steel Plate</t>
  </si>
  <si>
    <t>½” thick</t>
  </si>
  <si>
    <t>1” thick</t>
  </si>
  <si>
    <t>$0.06/day/S.F.</t>
  </si>
  <si>
    <t>Saw Blade</t>
  </si>
  <si>
    <t>Revised</t>
  </si>
  <si>
    <r>
      <t xml:space="preserve">A box will pop up prompting you to enter a password to unlock the sheet.  This password is </t>
    </r>
    <r>
      <rPr>
        <b/>
        <i/>
        <sz val="10"/>
        <rFont val="Arial"/>
        <family val="2"/>
      </rPr>
      <t>"construction"</t>
    </r>
    <r>
      <rPr>
        <i/>
        <sz val="10"/>
        <rFont val="Arial"/>
        <family val="2"/>
      </rPr>
      <t xml:space="preserve"> (Note: Be sure that the caps lock</t>
    </r>
  </si>
  <si>
    <t xml:space="preserve">Click on the tab that reads "COVER."  Enter the project information (i.e. project number, county/route/section, contractor, month of force   </t>
  </si>
  <si>
    <t xml:space="preserve">If there is a line that is blank, you will need to go back and review that page to discover the problem.  </t>
  </si>
  <si>
    <t>Markup Amount:</t>
  </si>
  <si>
    <t>Total</t>
  </si>
  <si>
    <t>Markup Amount</t>
  </si>
  <si>
    <t>This page retrieves all the totals from each page to form a grand total for the force account work.  When you have reached this page, the only item</t>
  </si>
  <si>
    <t>Sign 48" roll-up sign and support</t>
  </si>
  <si>
    <t>Sign 36" roll-up sign and support</t>
  </si>
  <si>
    <t xml:space="preserve">Work Zone Impact Attenuator All  types
</t>
  </si>
  <si>
    <t xml:space="preserve">Truck Mounted Impact Attenuator With or without arrow board
</t>
  </si>
  <si>
    <t>Milling Machine Tooth - Regular</t>
  </si>
  <si>
    <t xml:space="preserve">Milling Machine Tooth - Carbide
</t>
  </si>
  <si>
    <t>Please submit Equipment Watch pages to back up the rates being entered.</t>
  </si>
  <si>
    <r>
      <t xml:space="preserve">On the </t>
    </r>
    <r>
      <rPr>
        <b/>
        <i/>
        <sz val="10"/>
        <rFont val="Arial"/>
        <family val="2"/>
      </rPr>
      <t>Review</t>
    </r>
    <r>
      <rPr>
        <i/>
        <sz val="10"/>
        <rFont val="Arial"/>
        <family val="2"/>
      </rPr>
      <t xml:space="preserve"> menu, click on </t>
    </r>
    <r>
      <rPr>
        <b/>
        <i/>
        <sz val="10"/>
        <rFont val="Arial"/>
        <family val="2"/>
      </rPr>
      <t>Unprotect Sheet</t>
    </r>
  </si>
  <si>
    <t>Each sheet is protected with this same password.  You will have to repeat Steps 1-3 for each sheet that you want to unlock.</t>
  </si>
  <si>
    <t>Train*</t>
  </si>
  <si>
    <t xml:space="preserve">* Includes Training &amp; Apprenticeship and Tri-Fund </t>
  </si>
  <si>
    <t>cost per blade</t>
  </si>
  <si>
    <t>Supported by invoice</t>
  </si>
  <si>
    <t>Per cutting tooth replaced, supported by invoice</t>
  </si>
  <si>
    <t>Force Account ~ Monthly Payroll Tax</t>
  </si>
  <si>
    <t>Total Payroll Taxes:</t>
  </si>
  <si>
    <t>Payroll Tax…see sheet 3</t>
  </si>
  <si>
    <t>Table 109.05-1 Conv. Factor</t>
  </si>
  <si>
    <t xml:space="preserve">Manually calculate the factor from Table 109.05-1 and enter it into the column titled Table 109.05-1 Conv. Factor. </t>
  </si>
  <si>
    <t xml:space="preserve">Mark-up:  8% on the first $10,000 of work and 5% for work in excess of $10,000. </t>
  </si>
  <si>
    <t xml:space="preserve">Trucking that is not subject to prevailing wage will be paid a markup of 8% on the first $10,000 of work and 5% for work in excess of $10,000. </t>
  </si>
  <si>
    <t xml:space="preserve">$0.57/ day </t>
  </si>
  <si>
    <t>$ 0.51/ day</t>
  </si>
  <si>
    <t>$1.71/day</t>
  </si>
  <si>
    <t>$3.13/ day</t>
  </si>
  <si>
    <t>$1.89/ day</t>
  </si>
  <si>
    <t>$1.24/day</t>
  </si>
  <si>
    <t>$1.09/day</t>
  </si>
  <si>
    <t>$0.63/ day</t>
  </si>
  <si>
    <t>$2.52/ day</t>
  </si>
  <si>
    <t>$2.41/day</t>
  </si>
  <si>
    <t>$2.09/ foot/ month</t>
  </si>
  <si>
    <t>$2.47/ foot/ month</t>
  </si>
  <si>
    <t>$68.47/day</t>
  </si>
  <si>
    <t>$126.07/day</t>
  </si>
  <si>
    <t>$0.14/day/S.F.</t>
  </si>
  <si>
    <t>$3.27 each</t>
  </si>
  <si>
    <t>$5.35 each</t>
  </si>
  <si>
    <t>$4.41/day</t>
  </si>
  <si>
    <t>$43.34/day</t>
  </si>
  <si>
    <t xml:space="preserve">that needs to be entered is sub-contractor force account. </t>
  </si>
  <si>
    <t>Allowable Rates 4/11/2019</t>
  </si>
  <si>
    <t>Working Hours Per Month</t>
  </si>
  <si>
    <t xml:space="preserve"> Conversion Factor</t>
  </si>
  <si>
    <t>For equipment brought to the project exclusively for force account work and on the project for less than a month.</t>
  </si>
  <si>
    <t>Password for workbook:</t>
  </si>
  <si>
    <t>yes</t>
  </si>
  <si>
    <t>no</t>
  </si>
  <si>
    <t>Select</t>
  </si>
  <si>
    <t>Table 109.05-1:</t>
  </si>
  <si>
    <t>Brought to the project exclusively for FA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</si>
</sst>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164" formatCode="&quot;$&quot;#,##0.00"/>
    <numFmt numFmtId="165" formatCode="####\(##\)"/>
    <numFmt numFmtId="166" formatCode="[$-409]mmmm\-yy;@"/>
    <numFmt numFmtId="167" formatCode="0.0"/>
    <numFmt numFmtId="168" formatCode="#,##0.000"/>
    <numFmt numFmtId="169" formatCode="0.000"/>
  </numFmts>
  <fonts count="39" x14ac:knownFonts="1">
    <font>
      <sz val="10"/>
      <name val="Arial"/>
    </font>
    <font>
      <sz val="10"/>
      <name val="Arial"/>
      <family val="2"/>
    </font>
    <font>
      <sz val="8"/>
      <name val="Arial"/>
      <family val="2"/>
    </font>
    <font>
      <b/>
      <i/>
      <sz val="10"/>
      <name val="Arial"/>
      <family val="2"/>
    </font>
    <font>
      <b/>
      <i/>
      <sz val="10"/>
      <name val="Arial"/>
      <family val="2"/>
    </font>
    <font>
      <sz val="14"/>
      <name val="Arial Black"/>
      <family val="2"/>
    </font>
    <font>
      <b/>
      <i/>
      <sz val="8"/>
      <name val="Arial"/>
      <family val="2"/>
    </font>
    <font>
      <b/>
      <i/>
      <sz val="8"/>
      <color indexed="10"/>
      <name val="Arial"/>
      <family val="2"/>
    </font>
    <font>
      <b/>
      <sz val="8"/>
      <name val="Arial"/>
      <family val="2"/>
    </font>
    <font>
      <vertAlign val="superscript"/>
      <sz val="10"/>
      <name val="Arial"/>
      <family val="2"/>
    </font>
    <font>
      <b/>
      <sz val="10"/>
      <name val="Arial"/>
      <family val="2"/>
    </font>
    <font>
      <sz val="10"/>
      <name val="Arial"/>
      <family val="2"/>
    </font>
    <font>
      <b/>
      <i/>
      <sz val="8"/>
      <name val="Arial"/>
      <family val="2"/>
    </font>
    <font>
      <sz val="10"/>
      <name val="Arial Black"/>
      <family val="2"/>
    </font>
    <font>
      <sz val="6"/>
      <name val="Arial"/>
      <family val="2"/>
    </font>
    <font>
      <b/>
      <sz val="12"/>
      <name val="Arial"/>
      <family val="2"/>
    </font>
    <font>
      <sz val="8"/>
      <name val="Arial"/>
      <family val="2"/>
    </font>
    <font>
      <i/>
      <sz val="10"/>
      <name val="Arial"/>
      <family val="2"/>
    </font>
    <font>
      <b/>
      <sz val="14"/>
      <name val="Arial"/>
      <family val="2"/>
    </font>
    <font>
      <b/>
      <sz val="16"/>
      <name val="Arial"/>
      <family val="2"/>
    </font>
    <font>
      <b/>
      <sz val="10"/>
      <color indexed="9"/>
      <name val="Arial"/>
      <family val="2"/>
    </font>
    <font>
      <i/>
      <sz val="9"/>
      <name val="Arial"/>
      <family val="2"/>
    </font>
    <font>
      <b/>
      <i/>
      <sz val="9"/>
      <name val="Arial"/>
      <family val="2"/>
    </font>
    <font>
      <sz val="9"/>
      <name val="Arial"/>
      <family val="2"/>
    </font>
    <font>
      <b/>
      <sz val="9"/>
      <name val="Arial"/>
      <family val="2"/>
    </font>
    <font>
      <b/>
      <sz val="9"/>
      <color indexed="10"/>
      <name val="Arial"/>
      <family val="2"/>
    </font>
    <font>
      <sz val="6"/>
      <name val="Arial"/>
      <family val="2"/>
    </font>
    <font>
      <sz val="8"/>
      <color indexed="81"/>
      <name val="Tahoma"/>
      <family val="2"/>
    </font>
    <font>
      <b/>
      <sz val="8"/>
      <color indexed="81"/>
      <name val="Tahoma"/>
      <family val="2"/>
    </font>
    <font>
      <sz val="12"/>
      <name val="Times New Roman"/>
      <family val="1"/>
    </font>
    <font>
      <sz val="12"/>
      <name val="Arial"/>
      <family val="2"/>
    </font>
    <font>
      <b/>
      <sz val="9.5"/>
      <name val="Times New Roman"/>
      <family val="1"/>
    </font>
    <font>
      <sz val="9"/>
      <color indexed="81"/>
      <name val="Tahoma"/>
      <family val="2"/>
    </font>
    <font>
      <b/>
      <sz val="9"/>
      <color indexed="81"/>
      <name val="Tahoma"/>
      <family val="2"/>
    </font>
    <font>
      <b/>
      <sz val="10"/>
      <color rgb="FFFF0000"/>
      <name val="Arial"/>
      <family val="2"/>
    </font>
    <font>
      <b/>
      <sz val="10"/>
      <color rgb="FF0070C0"/>
      <name val="Arial"/>
      <family val="2"/>
    </font>
    <font>
      <b/>
      <sz val="12"/>
      <color rgb="FFFF0000"/>
      <name val="Arial"/>
      <family val="2"/>
    </font>
    <font>
      <sz val="10"/>
      <name val="Arial"/>
      <family val="2"/>
    </font>
    <font>
      <sz val="9.5"/>
      <name val="Arial"/>
      <family val="2"/>
    </font>
  </fonts>
  <fills count="24">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51"/>
        <bgColor indexed="64"/>
      </patternFill>
    </fill>
    <fill>
      <patternFill patternType="solid">
        <fgColor indexed="11"/>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13"/>
        <bgColor indexed="64"/>
      </patternFill>
    </fill>
    <fill>
      <patternFill patternType="solid">
        <fgColor indexed="48"/>
        <bgColor indexed="64"/>
      </patternFill>
    </fill>
    <fill>
      <patternFill patternType="solid">
        <fgColor indexed="47"/>
        <bgColor indexed="64"/>
      </patternFill>
    </fill>
    <fill>
      <patternFill patternType="solid">
        <fgColor indexed="42"/>
        <bgColor indexed="64"/>
      </patternFill>
    </fill>
    <fill>
      <patternFill patternType="solid">
        <fgColor indexed="25"/>
        <bgColor indexed="64"/>
      </patternFill>
    </fill>
    <fill>
      <patternFill patternType="solid">
        <fgColor indexed="8"/>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DDDDDD"/>
        <bgColor indexed="64"/>
      </patternFill>
    </fill>
    <fill>
      <patternFill patternType="solid">
        <fgColor rgb="FFFFFFCC"/>
      </patternFill>
    </fill>
    <fill>
      <patternFill patternType="solid">
        <fgColor rgb="FFFFFF66"/>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right/>
      <top/>
      <bottom style="medium">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diagonal/>
    </border>
    <border>
      <left/>
      <right style="thin">
        <color indexed="64"/>
      </right>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37" fillId="22" borderId="23" applyNumberFormat="0" applyFont="0" applyAlignment="0" applyProtection="0"/>
  </cellStyleXfs>
  <cellXfs count="359">
    <xf numFmtId="0" fontId="0" fillId="0" borderId="0" xfId="0"/>
    <xf numFmtId="0" fontId="0" fillId="0" borderId="0" xfId="0" applyProtection="1">
      <protection locked="0"/>
    </xf>
    <xf numFmtId="0" fontId="0" fillId="0" borderId="0" xfId="0" applyProtection="1"/>
    <xf numFmtId="0" fontId="0" fillId="0" borderId="0" xfId="0" applyAlignment="1" applyProtection="1">
      <alignment horizontal="center"/>
    </xf>
    <xf numFmtId="0" fontId="17" fillId="0" borderId="0" xfId="0" applyFont="1" applyAlignment="1" applyProtection="1">
      <alignment horizontal="center"/>
    </xf>
    <xf numFmtId="0" fontId="17" fillId="0" borderId="0" xfId="0" applyFont="1" applyProtection="1"/>
    <xf numFmtId="0" fontId="10" fillId="0" borderId="1" xfId="0" applyFont="1" applyBorder="1" applyAlignment="1" applyProtection="1">
      <alignment horizontal="left"/>
    </xf>
    <xf numFmtId="0" fontId="10" fillId="0" borderId="1" xfId="0" applyFont="1" applyBorder="1" applyAlignment="1" applyProtection="1">
      <alignment horizontal="center"/>
    </xf>
    <xf numFmtId="0" fontId="0" fillId="0" borderId="2" xfId="0" applyBorder="1" applyAlignment="1" applyProtection="1">
      <alignment horizontal="left"/>
    </xf>
    <xf numFmtId="0" fontId="0" fillId="0" borderId="1" xfId="0" applyBorder="1" applyAlignment="1" applyProtection="1">
      <alignment horizontal="left"/>
    </xf>
    <xf numFmtId="0" fontId="0" fillId="0" borderId="1" xfId="0" applyBorder="1" applyAlignment="1" applyProtection="1">
      <alignment horizontal="center"/>
    </xf>
    <xf numFmtId="0" fontId="0" fillId="0" borderId="0" xfId="0" applyAlignment="1" applyProtection="1">
      <alignment horizontal="left"/>
    </xf>
    <xf numFmtId="2" fontId="0" fillId="0" borderId="0" xfId="0" applyNumberFormat="1" applyAlignment="1" applyProtection="1">
      <alignment horizontal="center"/>
    </xf>
    <xf numFmtId="2" fontId="0" fillId="0" borderId="1" xfId="0" applyNumberFormat="1" applyBorder="1" applyAlignment="1" applyProtection="1">
      <alignment horizontal="center"/>
    </xf>
    <xf numFmtId="0" fontId="2" fillId="0" borderId="0" xfId="0" applyFont="1" applyProtection="1">
      <protection locked="0"/>
    </xf>
    <xf numFmtId="0" fontId="2" fillId="0" borderId="0" xfId="0" applyFont="1" applyFill="1" applyProtection="1">
      <protection locked="0"/>
    </xf>
    <xf numFmtId="167" fontId="14" fillId="2" borderId="3" xfId="0" applyNumberFormat="1" applyFont="1" applyFill="1" applyBorder="1" applyProtection="1">
      <protection locked="0"/>
    </xf>
    <xf numFmtId="167" fontId="14" fillId="3" borderId="3" xfId="0" applyNumberFormat="1" applyFont="1" applyFill="1" applyBorder="1" applyProtection="1">
      <protection locked="0"/>
    </xf>
    <xf numFmtId="0" fontId="2" fillId="0" borderId="0" xfId="0" applyFont="1" applyProtection="1"/>
    <xf numFmtId="0" fontId="5" fillId="0" borderId="0" xfId="0" applyFont="1" applyAlignment="1" applyProtection="1"/>
    <xf numFmtId="0" fontId="2" fillId="0" borderId="1" xfId="0" applyFont="1" applyBorder="1" applyProtection="1"/>
    <xf numFmtId="0" fontId="2" fillId="0" borderId="0" xfId="0" applyFont="1" applyBorder="1" applyProtection="1"/>
    <xf numFmtId="0" fontId="0" fillId="0" borderId="0" xfId="0" applyAlignment="1" applyProtection="1"/>
    <xf numFmtId="164" fontId="0" fillId="0" borderId="0" xfId="0" applyNumberFormat="1" applyBorder="1" applyAlignment="1" applyProtection="1"/>
    <xf numFmtId="0" fontId="2" fillId="2" borderId="3" xfId="0" applyFont="1" applyFill="1" applyBorder="1" applyAlignment="1" applyProtection="1">
      <protection locked="0"/>
    </xf>
    <xf numFmtId="0" fontId="2" fillId="0" borderId="3" xfId="0" applyFont="1" applyBorder="1" applyProtection="1"/>
    <xf numFmtId="164" fontId="2" fillId="0" borderId="0" xfId="0" applyNumberFormat="1" applyFont="1" applyBorder="1" applyAlignment="1" applyProtection="1">
      <protection locked="0"/>
    </xf>
    <xf numFmtId="0" fontId="2" fillId="0" borderId="0" xfId="0" applyFont="1" applyBorder="1" applyProtection="1">
      <protection locked="0"/>
    </xf>
    <xf numFmtId="164" fontId="2" fillId="0" borderId="2" xfId="0" applyNumberFormat="1" applyFont="1" applyBorder="1" applyAlignment="1" applyProtection="1">
      <protection locked="0"/>
    </xf>
    <xf numFmtId="0" fontId="2" fillId="0" borderId="2" xfId="0" applyFont="1" applyBorder="1" applyProtection="1">
      <protection locked="0"/>
    </xf>
    <xf numFmtId="0" fontId="7" fillId="0" borderId="4" xfId="0" applyFont="1" applyBorder="1" applyAlignment="1" applyProtection="1"/>
    <xf numFmtId="0" fontId="6" fillId="0" borderId="4" xfId="0" applyFont="1" applyBorder="1" applyProtection="1"/>
    <xf numFmtId="0" fontId="6" fillId="0" borderId="5" xfId="0" applyFont="1" applyBorder="1" applyAlignment="1" applyProtection="1"/>
    <xf numFmtId="0" fontId="6" fillId="0" borderId="5" xfId="0" applyFont="1" applyBorder="1" applyProtection="1"/>
    <xf numFmtId="0" fontId="2" fillId="0" borderId="6" xfId="0" applyFont="1" applyBorder="1" applyProtection="1"/>
    <xf numFmtId="0" fontId="2" fillId="0" borderId="0" xfId="0" applyFont="1" applyBorder="1" applyAlignment="1" applyProtection="1">
      <protection locked="0"/>
    </xf>
    <xf numFmtId="0" fontId="2" fillId="0" borderId="2" xfId="0" applyFont="1" applyBorder="1" applyAlignment="1" applyProtection="1">
      <protection locked="0"/>
    </xf>
    <xf numFmtId="0" fontId="6" fillId="0" borderId="0" xfId="0" applyFont="1" applyBorder="1" applyAlignment="1" applyProtection="1"/>
    <xf numFmtId="0" fontId="1" fillId="0" borderId="0" xfId="0" applyFont="1" applyProtection="1">
      <protection locked="0"/>
    </xf>
    <xf numFmtId="0" fontId="10" fillId="0" borderId="0" xfId="0" applyFont="1" applyBorder="1" applyAlignment="1" applyProtection="1">
      <protection locked="0"/>
    </xf>
    <xf numFmtId="0" fontId="1" fillId="0" borderId="0" xfId="0" applyFont="1" applyProtection="1"/>
    <xf numFmtId="0" fontId="13" fillId="0" borderId="0" xfId="0" applyFont="1" applyAlignment="1" applyProtection="1"/>
    <xf numFmtId="0" fontId="1" fillId="0" borderId="0" xfId="0" applyFont="1" applyAlignment="1" applyProtection="1">
      <alignment horizontal="right"/>
    </xf>
    <xf numFmtId="0" fontId="15" fillId="0" borderId="0" xfId="0" applyFont="1" applyAlignment="1" applyProtection="1">
      <alignment horizontal="right"/>
    </xf>
    <xf numFmtId="0" fontId="10" fillId="0" borderId="0" xfId="0" applyFont="1" applyBorder="1" applyAlignment="1" applyProtection="1"/>
    <xf numFmtId="0" fontId="23" fillId="0" borderId="0" xfId="0" applyFont="1" applyProtection="1"/>
    <xf numFmtId="3" fontId="17" fillId="0" borderId="0" xfId="0" applyNumberFormat="1" applyFont="1" applyAlignment="1" applyProtection="1">
      <alignment horizontal="right"/>
      <protection locked="0"/>
    </xf>
    <xf numFmtId="0" fontId="17" fillId="0" borderId="0" xfId="0" applyFont="1" applyProtection="1">
      <protection locked="0"/>
    </xf>
    <xf numFmtId="0" fontId="17" fillId="0" borderId="0" xfId="0" applyFont="1" applyAlignment="1" applyProtection="1">
      <alignment horizontal="right"/>
      <protection locked="0"/>
    </xf>
    <xf numFmtId="0" fontId="0" fillId="0" borderId="7" xfId="0" applyBorder="1" applyProtection="1">
      <protection locked="0"/>
    </xf>
    <xf numFmtId="0" fontId="5" fillId="0" borderId="0" xfId="0" applyFont="1" applyAlignment="1" applyProtection="1">
      <protection locked="0"/>
    </xf>
    <xf numFmtId="0" fontId="2" fillId="0" borderId="0" xfId="0" applyFont="1" applyAlignment="1" applyProtection="1">
      <alignment horizontal="left"/>
      <protection locked="0"/>
    </xf>
    <xf numFmtId="166" fontId="3" fillId="0" borderId="4" xfId="0" applyNumberFormat="1" applyFont="1" applyBorder="1" applyAlignment="1" applyProtection="1">
      <alignment horizontal="center"/>
      <protection locked="0"/>
    </xf>
    <xf numFmtId="0" fontId="11" fillId="0" borderId="0" xfId="0" applyFont="1"/>
    <xf numFmtId="0" fontId="10" fillId="0" borderId="0" xfId="0" applyFont="1"/>
    <xf numFmtId="0" fontId="10" fillId="0" borderId="0" xfId="0" applyFont="1" applyFill="1" applyBorder="1"/>
    <xf numFmtId="0" fontId="0" fillId="0" borderId="0" xfId="0" applyFill="1" applyBorder="1"/>
    <xf numFmtId="0" fontId="10" fillId="0" borderId="0" xfId="0" applyFont="1" applyBorder="1"/>
    <xf numFmtId="0" fontId="0" fillId="0" borderId="0" xfId="0" applyBorder="1"/>
    <xf numFmtId="0" fontId="6" fillId="0" borderId="5" xfId="0" applyFont="1" applyBorder="1" applyAlignment="1" applyProtection="1">
      <alignment horizontal="center" wrapText="1"/>
    </xf>
    <xf numFmtId="0" fontId="6" fillId="0" borderId="5" xfId="0" applyFont="1" applyBorder="1" applyAlignment="1" applyProtection="1">
      <alignment horizontal="center"/>
    </xf>
    <xf numFmtId="0" fontId="1" fillId="0" borderId="0" xfId="0" applyFont="1" applyAlignment="1" applyProtection="1"/>
    <xf numFmtId="0" fontId="6" fillId="0" borderId="4" xfId="0" applyFont="1" applyBorder="1" applyAlignment="1" applyProtection="1">
      <alignment wrapText="1"/>
    </xf>
    <xf numFmtId="2" fontId="2" fillId="0" borderId="2" xfId="0" applyNumberFormat="1" applyFont="1" applyBorder="1" applyAlignment="1" applyProtection="1">
      <alignment horizontal="center"/>
    </xf>
    <xf numFmtId="0" fontId="8" fillId="15" borderId="8" xfId="0" applyNumberFormat="1" applyFont="1" applyFill="1" applyBorder="1" applyAlignment="1" applyProtection="1">
      <alignment horizontal="center"/>
    </xf>
    <xf numFmtId="164" fontId="8" fillId="0" borderId="0" xfId="0" applyNumberFormat="1" applyFont="1" applyBorder="1" applyAlignment="1" applyProtection="1">
      <alignment horizontal="center"/>
      <protection locked="0"/>
    </xf>
    <xf numFmtId="164" fontId="8" fillId="0" borderId="2" xfId="0" applyNumberFormat="1" applyFont="1" applyBorder="1" applyAlignment="1" applyProtection="1">
      <alignment horizontal="center"/>
      <protection locked="0"/>
    </xf>
    <xf numFmtId="0" fontId="8" fillId="0" borderId="2" xfId="0" applyNumberFormat="1" applyFont="1" applyBorder="1" applyAlignment="1" applyProtection="1">
      <alignment horizontal="center"/>
    </xf>
    <xf numFmtId="0" fontId="8" fillId="0" borderId="4" xfId="0" applyFont="1" applyBorder="1" applyAlignment="1" applyProtection="1"/>
    <xf numFmtId="0" fontId="2" fillId="15" borderId="1" xfId="0" applyFont="1" applyFill="1" applyBorder="1" applyProtection="1">
      <protection locked="0"/>
    </xf>
    <xf numFmtId="0" fontId="8" fillId="15" borderId="1" xfId="0" applyFont="1" applyFill="1" applyBorder="1" applyProtection="1">
      <protection locked="0"/>
    </xf>
    <xf numFmtId="167" fontId="26" fillId="2" borderId="3" xfId="0" applyNumberFormat="1" applyFont="1" applyFill="1" applyBorder="1" applyProtection="1">
      <protection locked="0"/>
    </xf>
    <xf numFmtId="0" fontId="16" fillId="2" borderId="3" xfId="0" applyFont="1" applyFill="1" applyBorder="1" applyAlignment="1" applyProtection="1">
      <protection locked="0"/>
    </xf>
    <xf numFmtId="0" fontId="10" fillId="0" borderId="0" xfId="0" applyFont="1" applyProtection="1"/>
    <xf numFmtId="14" fontId="10" fillId="0" borderId="0" xfId="0" applyNumberFormat="1" applyFont="1" applyProtection="1"/>
    <xf numFmtId="0" fontId="34" fillId="0" borderId="0" xfId="0" applyFont="1" applyProtection="1"/>
    <xf numFmtId="0" fontId="11" fillId="0" borderId="0" xfId="0" applyFont="1" applyProtection="1"/>
    <xf numFmtId="0" fontId="0" fillId="0" borderId="0" xfId="0" applyAlignment="1" applyProtection="1">
      <alignment wrapText="1"/>
      <protection locked="0"/>
    </xf>
    <xf numFmtId="0" fontId="11" fillId="0" borderId="0" xfId="0" applyFont="1" applyProtection="1">
      <protection locked="0"/>
    </xf>
    <xf numFmtId="0" fontId="11" fillId="16" borderId="1" xfId="0" applyFont="1" applyFill="1" applyBorder="1"/>
    <xf numFmtId="0" fontId="0" fillId="16" borderId="0" xfId="0" applyFill="1" applyBorder="1"/>
    <xf numFmtId="49" fontId="11" fillId="16" borderId="1" xfId="0" applyNumberFormat="1" applyFont="1" applyFill="1" applyBorder="1"/>
    <xf numFmtId="17" fontId="11" fillId="16" borderId="1" xfId="0" applyNumberFormat="1" applyFont="1" applyFill="1" applyBorder="1"/>
    <xf numFmtId="0" fontId="0" fillId="15" borderId="0" xfId="0" applyFill="1"/>
    <xf numFmtId="167" fontId="14" fillId="16" borderId="3" xfId="0" applyNumberFormat="1" applyFont="1" applyFill="1" applyBorder="1" applyProtection="1">
      <protection locked="0"/>
    </xf>
    <xf numFmtId="167" fontId="26" fillId="16" borderId="3" xfId="0" applyNumberFormat="1" applyFont="1" applyFill="1" applyBorder="1" applyProtection="1">
      <protection locked="0"/>
    </xf>
    <xf numFmtId="167" fontId="26" fillId="17" borderId="3" xfId="0" applyNumberFormat="1" applyFont="1" applyFill="1" applyBorder="1" applyProtection="1">
      <protection locked="0"/>
    </xf>
    <xf numFmtId="167" fontId="14" fillId="17" borderId="3" xfId="0" applyNumberFormat="1" applyFont="1" applyFill="1" applyBorder="1" applyProtection="1">
      <protection locked="0"/>
    </xf>
    <xf numFmtId="0" fontId="2" fillId="0" borderId="0" xfId="0" applyFont="1" applyAlignment="1">
      <alignment horizontal="left"/>
    </xf>
    <xf numFmtId="0" fontId="2" fillId="0" borderId="0" xfId="0" applyFont="1"/>
    <xf numFmtId="0" fontId="2" fillId="0" borderId="0" xfId="0" applyFont="1" applyAlignment="1"/>
    <xf numFmtId="0" fontId="2" fillId="0" borderId="0" xfId="0" applyFont="1" applyAlignment="1" applyProtection="1">
      <protection locked="0"/>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center" wrapText="1"/>
    </xf>
    <xf numFmtId="0" fontId="2" fillId="0" borderId="0" xfId="0" applyFont="1" applyAlignment="1">
      <alignment horizontal="left" vertical="center"/>
    </xf>
    <xf numFmtId="8" fontId="2" fillId="0" borderId="0" xfId="0" applyNumberFormat="1" applyFont="1" applyAlignment="1">
      <alignment horizontal="left" vertical="center"/>
    </xf>
    <xf numFmtId="0" fontId="23" fillId="0" borderId="4" xfId="0" applyFont="1" applyBorder="1" applyAlignment="1" applyProtection="1">
      <alignment horizontal="right"/>
    </xf>
    <xf numFmtId="0" fontId="8" fillId="0" borderId="0" xfId="0" applyFont="1" applyProtection="1">
      <protection locked="0"/>
    </xf>
    <xf numFmtId="0" fontId="10" fillId="0" borderId="0" xfId="0" applyFont="1" applyProtection="1">
      <protection locked="0"/>
    </xf>
    <xf numFmtId="0" fontId="36" fillId="0" borderId="0" xfId="0" applyFont="1" applyAlignment="1" applyProtection="1">
      <alignment wrapText="1"/>
    </xf>
    <xf numFmtId="0" fontId="10" fillId="0" borderId="3" xfId="0" applyFont="1" applyBorder="1" applyAlignment="1" applyProtection="1">
      <alignment horizontal="center"/>
      <protection locked="0"/>
    </xf>
    <xf numFmtId="0" fontId="10" fillId="0" borderId="0" xfId="0" applyFont="1" applyAlignment="1" applyProtection="1">
      <alignment horizontal="right"/>
      <protection locked="0"/>
    </xf>
    <xf numFmtId="169" fontId="0" fillId="0" borderId="0" xfId="0" applyNumberFormat="1" applyProtection="1">
      <protection locked="0"/>
    </xf>
    <xf numFmtId="0" fontId="23" fillId="0" borderId="3" xfId="0" applyFont="1" applyBorder="1" applyAlignment="1" applyProtection="1">
      <alignment horizontal="center"/>
      <protection locked="0"/>
    </xf>
    <xf numFmtId="169" fontId="0" fillId="0" borderId="1" xfId="0" applyNumberFormat="1" applyBorder="1" applyProtection="1"/>
    <xf numFmtId="0" fontId="8" fillId="15" borderId="0" xfId="0" applyFont="1" applyFill="1" applyBorder="1" applyAlignment="1" applyProtection="1">
      <alignment horizontal="center"/>
      <protection locked="0"/>
    </xf>
    <xf numFmtId="164" fontId="16" fillId="17" borderId="18" xfId="0" applyNumberFormat="1" applyFont="1" applyFill="1" applyBorder="1" applyAlignment="1" applyProtection="1">
      <alignment horizontal="center"/>
      <protection locked="0"/>
    </xf>
    <xf numFmtId="164" fontId="16" fillId="17" borderId="15" xfId="0" applyNumberFormat="1" applyFont="1" applyFill="1" applyBorder="1" applyAlignment="1" applyProtection="1">
      <alignment horizontal="center"/>
      <protection locked="0"/>
    </xf>
    <xf numFmtId="2" fontId="0" fillId="0" borderId="0" xfId="0" applyNumberFormat="1" applyFill="1" applyProtection="1">
      <protection locked="0"/>
    </xf>
    <xf numFmtId="169" fontId="0" fillId="0" borderId="0" xfId="0" applyNumberFormat="1" applyBorder="1" applyProtection="1"/>
    <xf numFmtId="0" fontId="21" fillId="0" borderId="0" xfId="0" applyFont="1" applyAlignment="1" applyProtection="1">
      <alignment horizontal="center"/>
    </xf>
    <xf numFmtId="0" fontId="0" fillId="0" borderId="0" xfId="0" applyAlignment="1" applyProtection="1">
      <alignment horizontal="center"/>
    </xf>
    <xf numFmtId="0" fontId="34" fillId="0" borderId="0" xfId="0" applyFont="1" applyAlignment="1" applyProtection="1">
      <alignment horizontal="left"/>
    </xf>
    <xf numFmtId="0" fontId="10" fillId="9" borderId="0" xfId="0" applyFont="1" applyFill="1" applyAlignment="1" applyProtection="1">
      <alignment horizontal="center"/>
    </xf>
    <xf numFmtId="0" fontId="17" fillId="0" borderId="0" xfId="0" applyFont="1" applyAlignment="1" applyProtection="1">
      <alignment horizontal="center"/>
    </xf>
    <xf numFmtId="0" fontId="20" fillId="10" borderId="0" xfId="0" applyFont="1" applyFill="1" applyAlignment="1" applyProtection="1">
      <alignment horizontal="center"/>
    </xf>
    <xf numFmtId="0" fontId="35" fillId="0" borderId="0" xfId="0" applyFont="1" applyAlignment="1" applyProtection="1">
      <alignment horizontal="center"/>
    </xf>
    <xf numFmtId="0" fontId="18" fillId="6" borderId="0" xfId="0" applyFont="1" applyFill="1" applyAlignment="1" applyProtection="1">
      <alignment horizontal="center"/>
    </xf>
    <xf numFmtId="0" fontId="11" fillId="0" borderId="0" xfId="0" applyFont="1" applyAlignment="1" applyProtection="1">
      <alignment horizontal="center"/>
    </xf>
    <xf numFmtId="0" fontId="3" fillId="0" borderId="0" xfId="0" applyFont="1" applyAlignment="1" applyProtection="1">
      <alignment horizontal="center"/>
    </xf>
    <xf numFmtId="0" fontId="15" fillId="0" borderId="0" xfId="0" applyFont="1" applyAlignment="1" applyProtection="1">
      <alignment horizontal="center"/>
    </xf>
    <xf numFmtId="0" fontId="19" fillId="2" borderId="0" xfId="0" applyFont="1" applyFill="1" applyAlignment="1" applyProtection="1">
      <alignment horizontal="center"/>
    </xf>
    <xf numFmtId="0" fontId="15" fillId="8" borderId="0" xfId="0" applyFont="1" applyFill="1" applyAlignment="1" applyProtection="1">
      <alignment horizontal="center"/>
    </xf>
    <xf numFmtId="0" fontId="25" fillId="0" borderId="0" xfId="0" applyFont="1" applyAlignment="1" applyProtection="1">
      <alignment horizontal="center"/>
      <protection locked="0"/>
    </xf>
    <xf numFmtId="0" fontId="10" fillId="0" borderId="0" xfId="0" applyFont="1" applyAlignment="1" applyProtection="1">
      <alignment horizontal="center"/>
    </xf>
    <xf numFmtId="0" fontId="1" fillId="0" borderId="0" xfId="0" applyFont="1" applyAlignment="1" applyProtection="1">
      <alignment horizontal="center"/>
    </xf>
    <xf numFmtId="0" fontId="10" fillId="18" borderId="0" xfId="0" applyFont="1" applyFill="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wrapText="1"/>
    </xf>
    <xf numFmtId="0" fontId="10" fillId="7" borderId="0" xfId="0" applyFont="1" applyFill="1" applyAlignment="1" applyProtection="1">
      <alignment horizontal="center"/>
    </xf>
    <xf numFmtId="0" fontId="10" fillId="4" borderId="0" xfId="0" applyFont="1" applyFill="1" applyAlignment="1" applyProtection="1">
      <alignment horizontal="center"/>
    </xf>
    <xf numFmtId="0" fontId="10" fillId="5" borderId="0" xfId="0" applyFont="1" applyFill="1" applyAlignment="1" applyProtection="1">
      <alignment horizontal="center"/>
    </xf>
    <xf numFmtId="0" fontId="10" fillId="11" borderId="0" xfId="0" applyFont="1" applyFill="1" applyAlignment="1" applyProtection="1">
      <alignment horizontal="center"/>
    </xf>
    <xf numFmtId="0" fontId="10" fillId="12" borderId="0" xfId="0" applyFont="1" applyFill="1" applyAlignment="1" applyProtection="1">
      <alignment horizontal="center"/>
    </xf>
    <xf numFmtId="0" fontId="1" fillId="0" borderId="0" xfId="0" applyFont="1" applyAlignment="1" applyProtection="1">
      <alignment horizontal="center" vertical="top" wrapText="1"/>
    </xf>
    <xf numFmtId="0" fontId="20" fillId="14" borderId="0" xfId="0" applyFont="1" applyFill="1" applyAlignment="1" applyProtection="1">
      <alignment horizontal="center"/>
    </xf>
    <xf numFmtId="0" fontId="20" fillId="13" borderId="0" xfId="0" applyFont="1" applyFill="1" applyAlignment="1" applyProtection="1">
      <alignment horizontal="center"/>
    </xf>
    <xf numFmtId="0" fontId="10" fillId="20" borderId="0" xfId="0" applyFont="1" applyFill="1" applyAlignment="1" applyProtection="1">
      <alignment horizontal="center"/>
    </xf>
    <xf numFmtId="0" fontId="2" fillId="0" borderId="0" xfId="0" applyFont="1" applyAlignment="1">
      <alignment horizontal="left" vertical="center"/>
    </xf>
    <xf numFmtId="0" fontId="10" fillId="19" borderId="0" xfId="0" applyFont="1" applyFill="1" applyAlignment="1">
      <alignment horizontal="center" wrapText="1"/>
    </xf>
    <xf numFmtId="0" fontId="38" fillId="0" borderId="0" xfId="0" applyFont="1" applyBorder="1" applyAlignment="1">
      <alignment horizontal="center" wrapText="1"/>
    </xf>
    <xf numFmtId="0" fontId="10" fillId="6" borderId="0" xfId="0" applyFont="1" applyFill="1" applyAlignment="1" applyProtection="1">
      <alignment horizontal="center"/>
    </xf>
    <xf numFmtId="0" fontId="36" fillId="0" borderId="0" xfId="0" applyFont="1" applyAlignment="1" applyProtection="1">
      <alignment horizontal="left" vertical="top" wrapText="1"/>
    </xf>
    <xf numFmtId="0" fontId="2" fillId="0" borderId="0" xfId="0" applyFont="1" applyAlignment="1" applyProtection="1">
      <alignment horizontal="right"/>
      <protection locked="0"/>
    </xf>
    <xf numFmtId="166" fontId="8" fillId="15" borderId="1" xfId="0" applyNumberFormat="1" applyFont="1" applyFill="1" applyBorder="1" applyAlignment="1" applyProtection="1">
      <alignment horizontal="center"/>
      <protection locked="0"/>
    </xf>
    <xf numFmtId="0" fontId="5" fillId="0" borderId="0" xfId="0" applyFont="1" applyAlignment="1" applyProtection="1">
      <alignment horizontal="center"/>
      <protection locked="0"/>
    </xf>
    <xf numFmtId="2" fontId="2" fillId="17" borderId="2" xfId="0" applyNumberFormat="1" applyFont="1" applyFill="1" applyBorder="1" applyAlignment="1" applyProtection="1">
      <alignment horizontal="center"/>
    </xf>
    <xf numFmtId="0" fontId="2" fillId="16" borderId="9" xfId="0" applyFont="1" applyFill="1" applyBorder="1" applyAlignment="1" applyProtection="1">
      <alignment horizontal="right"/>
      <protection locked="0"/>
    </xf>
    <xf numFmtId="0" fontId="2" fillId="16" borderId="2" xfId="0" applyFont="1" applyFill="1" applyBorder="1" applyAlignment="1" applyProtection="1">
      <alignment horizontal="right"/>
      <protection locked="0"/>
    </xf>
    <xf numFmtId="2" fontId="2" fillId="16" borderId="2" xfId="0" applyNumberFormat="1" applyFont="1" applyFill="1" applyBorder="1" applyAlignment="1" applyProtection="1">
      <alignment horizontal="center"/>
    </xf>
    <xf numFmtId="0" fontId="2" fillId="17" borderId="9" xfId="0" applyFont="1" applyFill="1" applyBorder="1" applyAlignment="1" applyProtection="1">
      <alignment horizontal="left"/>
      <protection locked="0"/>
    </xf>
    <xf numFmtId="0" fontId="2" fillId="17" borderId="2" xfId="0" applyFont="1" applyFill="1" applyBorder="1" applyAlignment="1" applyProtection="1">
      <alignment horizontal="left"/>
      <protection locked="0"/>
    </xf>
    <xf numFmtId="0" fontId="2" fillId="17" borderId="2" xfId="0" applyFont="1" applyFill="1" applyBorder="1" applyAlignment="1" applyProtection="1">
      <alignment horizontal="center"/>
      <protection locked="0"/>
    </xf>
    <xf numFmtId="0" fontId="8" fillId="15" borderId="1" xfId="0" applyFont="1" applyFill="1" applyBorder="1" applyAlignment="1" applyProtection="1">
      <alignment horizontal="center"/>
      <protection locked="0"/>
    </xf>
    <xf numFmtId="165" fontId="8" fillId="15" borderId="1" xfId="0" applyNumberFormat="1" applyFont="1" applyFill="1" applyBorder="1" applyAlignment="1" applyProtection="1">
      <alignment horizontal="center"/>
      <protection locked="0"/>
    </xf>
    <xf numFmtId="0" fontId="4" fillId="15" borderId="4" xfId="0" applyFont="1" applyFill="1" applyBorder="1" applyAlignment="1" applyProtection="1">
      <alignment horizontal="center" wrapText="1"/>
    </xf>
    <xf numFmtId="0" fontId="0" fillId="15" borderId="4" xfId="0" applyFill="1" applyBorder="1"/>
    <xf numFmtId="0" fontId="0" fillId="15" borderId="0" xfId="0" applyFill="1"/>
    <xf numFmtId="0" fontId="0" fillId="15" borderId="5" xfId="0" applyFill="1" applyBorder="1"/>
    <xf numFmtId="0" fontId="2" fillId="17" borderId="10" xfId="0" applyFont="1" applyFill="1" applyBorder="1" applyAlignment="1" applyProtection="1">
      <alignment horizontal="left"/>
      <protection locked="0"/>
    </xf>
    <xf numFmtId="0" fontId="2" fillId="17" borderId="1" xfId="0" applyFont="1" applyFill="1" applyBorder="1" applyAlignment="1" applyProtection="1">
      <alignment horizontal="left"/>
      <protection locked="0"/>
    </xf>
    <xf numFmtId="0" fontId="16" fillId="17" borderId="1" xfId="0" applyFont="1" applyFill="1" applyBorder="1" applyAlignment="1" applyProtection="1">
      <alignment horizontal="center"/>
      <protection locked="0"/>
    </xf>
    <xf numFmtId="0" fontId="2" fillId="17" borderId="1" xfId="0" applyFont="1" applyFill="1" applyBorder="1" applyAlignment="1" applyProtection="1">
      <alignment horizontal="center"/>
      <protection locked="0"/>
    </xf>
    <xf numFmtId="2" fontId="2" fillId="17" borderId="1" xfId="0" applyNumberFormat="1" applyFont="1" applyFill="1" applyBorder="1" applyAlignment="1" applyProtection="1">
      <alignment horizontal="center"/>
    </xf>
    <xf numFmtId="0" fontId="4" fillId="0" borderId="11"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4" fillId="0" borderId="5" xfId="0" applyFont="1" applyBorder="1" applyAlignment="1" applyProtection="1">
      <alignment horizontal="left"/>
      <protection locked="0"/>
    </xf>
    <xf numFmtId="166" fontId="4" fillId="0" borderId="4" xfId="0" applyNumberFormat="1" applyFont="1" applyBorder="1" applyAlignment="1" applyProtection="1">
      <alignment horizontal="center"/>
      <protection locked="0"/>
    </xf>
    <xf numFmtId="166" fontId="4" fillId="0" borderId="14" xfId="0"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8" fillId="15" borderId="1" xfId="0" applyFont="1" applyFill="1" applyBorder="1" applyAlignment="1" applyProtection="1">
      <alignment horizontal="center"/>
    </xf>
    <xf numFmtId="164" fontId="23" fillId="0" borderId="4" xfId="0" applyNumberFormat="1" applyFont="1" applyBorder="1" applyAlignment="1" applyProtection="1">
      <alignment horizontal="right"/>
    </xf>
    <xf numFmtId="0" fontId="23" fillId="0" borderId="4" xfId="0" applyFont="1" applyBorder="1" applyAlignment="1" applyProtection="1">
      <alignment horizontal="right"/>
    </xf>
    <xf numFmtId="166" fontId="24" fillId="0" borderId="1" xfId="0" applyNumberFormat="1" applyFont="1" applyBorder="1" applyAlignment="1" applyProtection="1">
      <alignment horizontal="center"/>
    </xf>
    <xf numFmtId="0" fontId="5" fillId="0" borderId="0" xfId="0" applyFont="1" applyAlignment="1" applyProtection="1">
      <alignment horizontal="center"/>
    </xf>
    <xf numFmtId="164" fontId="2" fillId="0" borderId="2" xfId="0" applyNumberFormat="1" applyFont="1" applyBorder="1" applyAlignment="1" applyProtection="1">
      <alignment horizontal="center"/>
    </xf>
    <xf numFmtId="164" fontId="2" fillId="0" borderId="15" xfId="0" applyNumberFormat="1" applyFont="1" applyBorder="1" applyAlignment="1" applyProtection="1">
      <alignment horizontal="center"/>
    </xf>
    <xf numFmtId="164" fontId="2" fillId="2" borderId="9" xfId="0" applyNumberFormat="1" applyFont="1" applyFill="1" applyBorder="1" applyAlignment="1" applyProtection="1">
      <alignment horizontal="center"/>
      <protection locked="0"/>
    </xf>
    <xf numFmtId="164" fontId="2" fillId="2" borderId="2" xfId="0" applyNumberFormat="1" applyFont="1" applyFill="1" applyBorder="1" applyAlignment="1" applyProtection="1">
      <alignment horizontal="center"/>
      <protection locked="0"/>
    </xf>
    <xf numFmtId="164" fontId="2" fillId="0" borderId="2" xfId="0" applyNumberFormat="1" applyFont="1" applyFill="1" applyBorder="1" applyAlignment="1" applyProtection="1">
      <alignment horizontal="center"/>
    </xf>
    <xf numFmtId="164" fontId="2" fillId="0" borderId="15" xfId="0" applyNumberFormat="1" applyFont="1" applyFill="1" applyBorder="1" applyAlignment="1" applyProtection="1">
      <alignment horizontal="center"/>
    </xf>
    <xf numFmtId="2" fontId="2" fillId="0" borderId="2" xfId="0" applyNumberFormat="1" applyFont="1" applyFill="1" applyBorder="1" applyAlignment="1" applyProtection="1">
      <alignment horizontal="center"/>
    </xf>
    <xf numFmtId="0" fontId="2" fillId="0" borderId="2" xfId="0" applyFont="1" applyFill="1" applyBorder="1" applyAlignment="1" applyProtection="1">
      <alignment horizontal="center"/>
    </xf>
    <xf numFmtId="164" fontId="2" fillId="17" borderId="2" xfId="0" applyNumberFormat="1" applyFont="1" applyFill="1" applyBorder="1" applyAlignment="1" applyProtection="1">
      <alignment horizontal="center"/>
      <protection locked="0"/>
    </xf>
    <xf numFmtId="0" fontId="2" fillId="0" borderId="9" xfId="0" applyFont="1" applyFill="1" applyBorder="1" applyAlignment="1" applyProtection="1">
      <alignment horizontal="left"/>
    </xf>
    <xf numFmtId="0" fontId="2" fillId="0" borderId="2" xfId="0" applyFont="1" applyFill="1" applyBorder="1" applyAlignment="1" applyProtection="1">
      <alignment horizontal="left"/>
    </xf>
    <xf numFmtId="0" fontId="23" fillId="0" borderId="0" xfId="0" applyFont="1" applyAlignment="1" applyProtection="1">
      <alignment horizontal="right"/>
    </xf>
    <xf numFmtId="0" fontId="2" fillId="0" borderId="0" xfId="0" applyFont="1" applyAlignment="1" applyProtection="1">
      <alignment horizontal="center"/>
      <protection locked="0"/>
    </xf>
    <xf numFmtId="0" fontId="22" fillId="0" borderId="11" xfId="0" applyFont="1" applyBorder="1" applyAlignment="1" applyProtection="1">
      <alignment horizontal="left"/>
    </xf>
    <xf numFmtId="0" fontId="22" fillId="0" borderId="4" xfId="0" applyFont="1" applyBorder="1" applyAlignment="1" applyProtection="1">
      <alignment horizontal="left"/>
    </xf>
    <xf numFmtId="0" fontId="22" fillId="0" borderId="13" xfId="0" applyFont="1" applyBorder="1" applyAlignment="1" applyProtection="1">
      <alignment horizontal="left"/>
    </xf>
    <xf numFmtId="0" fontId="22" fillId="0" borderId="5" xfId="0" applyFont="1" applyBorder="1" applyAlignment="1" applyProtection="1">
      <alignment horizontal="left"/>
    </xf>
    <xf numFmtId="0" fontId="2" fillId="0" borderId="12" xfId="0" applyFont="1" applyFill="1" applyBorder="1" applyAlignment="1" applyProtection="1">
      <alignment horizontal="left"/>
    </xf>
    <xf numFmtId="0" fontId="2" fillId="0" borderId="0" xfId="0" applyFont="1" applyFill="1" applyBorder="1" applyAlignment="1" applyProtection="1">
      <alignment horizontal="left"/>
    </xf>
    <xf numFmtId="164" fontId="16" fillId="2" borderId="12" xfId="0" applyNumberFormat="1" applyFont="1" applyFill="1" applyBorder="1" applyAlignment="1" applyProtection="1">
      <alignment horizontal="center"/>
      <protection locked="0"/>
    </xf>
    <xf numFmtId="164" fontId="2" fillId="2" borderId="0" xfId="0" applyNumberFormat="1" applyFont="1" applyFill="1" applyBorder="1" applyAlignment="1" applyProtection="1">
      <alignment horizontal="center"/>
      <protection locked="0"/>
    </xf>
    <xf numFmtId="164" fontId="16" fillId="2" borderId="0" xfId="0" applyNumberFormat="1" applyFont="1" applyFill="1" applyBorder="1" applyAlignment="1" applyProtection="1">
      <alignment horizontal="center"/>
      <protection locked="0"/>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2" fillId="0" borderId="0" xfId="0" applyFont="1" applyFill="1" applyBorder="1" applyAlignment="1" applyProtection="1">
      <alignment horizontal="center"/>
    </xf>
    <xf numFmtId="2" fontId="2" fillId="0" borderId="16" xfId="0" applyNumberFormat="1" applyFont="1" applyFill="1" applyBorder="1" applyAlignment="1" applyProtection="1">
      <alignment horizontal="center"/>
    </xf>
    <xf numFmtId="0" fontId="2" fillId="0" borderId="16" xfId="0" applyFont="1" applyFill="1" applyBorder="1" applyAlignment="1" applyProtection="1">
      <alignment horizontal="center"/>
    </xf>
    <xf numFmtId="164" fontId="16" fillId="17" borderId="16" xfId="0" applyNumberFormat="1" applyFont="1" applyFill="1" applyBorder="1" applyAlignment="1" applyProtection="1">
      <alignment horizontal="center"/>
      <protection locked="0"/>
    </xf>
    <xf numFmtId="164" fontId="2" fillId="17" borderId="16" xfId="0" applyNumberFormat="1" applyFont="1" applyFill="1" applyBorder="1" applyAlignment="1" applyProtection="1">
      <alignment horizontal="center"/>
      <protection locked="0"/>
    </xf>
    <xf numFmtId="0" fontId="22" fillId="0" borderId="13" xfId="0" applyFont="1" applyBorder="1" applyAlignment="1" applyProtection="1">
      <alignment horizontal="center"/>
    </xf>
    <xf numFmtId="0" fontId="22" fillId="0" borderId="5" xfId="0" applyFont="1" applyBorder="1" applyAlignment="1" applyProtection="1">
      <alignment horizontal="center"/>
    </xf>
    <xf numFmtId="0" fontId="6" fillId="0" borderId="4" xfId="0" applyFont="1" applyBorder="1" applyAlignment="1" applyProtection="1">
      <alignment horizontal="center" wrapText="1"/>
    </xf>
    <xf numFmtId="0" fontId="6" fillId="0" borderId="5" xfId="0" applyFont="1" applyBorder="1" applyAlignment="1" applyProtection="1">
      <alignment horizontal="center" wrapText="1"/>
    </xf>
    <xf numFmtId="0" fontId="22" fillId="0" borderId="4" xfId="0" applyFont="1" applyBorder="1" applyAlignment="1" applyProtection="1">
      <alignment horizontal="center" wrapText="1"/>
    </xf>
    <xf numFmtId="0" fontId="22" fillId="0" borderId="14" xfId="0" applyFont="1" applyBorder="1" applyAlignment="1" applyProtection="1">
      <alignment horizontal="center" wrapText="1"/>
    </xf>
    <xf numFmtId="0" fontId="22" fillId="0" borderId="5" xfId="0" applyFont="1" applyBorder="1" applyAlignment="1" applyProtection="1">
      <alignment horizontal="center" wrapText="1"/>
    </xf>
    <xf numFmtId="0" fontId="22" fillId="0" borderId="17" xfId="0" applyFont="1" applyBorder="1" applyAlignment="1" applyProtection="1">
      <alignment horizontal="center" wrapText="1"/>
    </xf>
    <xf numFmtId="164" fontId="2" fillId="0" borderId="16" xfId="0" applyNumberFormat="1" applyFont="1" applyFill="1" applyBorder="1" applyAlignment="1" applyProtection="1">
      <alignment horizontal="center"/>
    </xf>
    <xf numFmtId="164" fontId="2" fillId="0" borderId="16" xfId="0" applyNumberFormat="1" applyFont="1" applyBorder="1" applyAlignment="1" applyProtection="1">
      <alignment horizontal="center"/>
    </xf>
    <xf numFmtId="0" fontId="22" fillId="0" borderId="11" xfId="0" applyFont="1" applyBorder="1" applyAlignment="1" applyProtection="1">
      <alignment horizontal="center"/>
    </xf>
    <xf numFmtId="0" fontId="22" fillId="0" borderId="4" xfId="0" applyFont="1" applyBorder="1" applyAlignment="1" applyProtection="1">
      <alignment horizontal="center"/>
    </xf>
    <xf numFmtId="164" fontId="2" fillId="0" borderId="0" xfId="0" applyNumberFormat="1" applyFont="1" applyBorder="1" applyAlignment="1" applyProtection="1">
      <alignment horizontal="center"/>
    </xf>
    <xf numFmtId="164" fontId="2" fillId="0" borderId="1" xfId="0" applyNumberFormat="1" applyFont="1" applyBorder="1" applyAlignment="1" applyProtection="1">
      <alignment horizontal="center"/>
    </xf>
    <xf numFmtId="164" fontId="2" fillId="0" borderId="18" xfId="0" applyNumberFormat="1" applyFont="1" applyBorder="1" applyAlignment="1" applyProtection="1">
      <alignment horizontal="center"/>
    </xf>
    <xf numFmtId="0" fontId="3" fillId="0" borderId="4" xfId="0" applyFont="1" applyBorder="1" applyAlignment="1" applyProtection="1">
      <alignment horizontal="center" wrapText="1"/>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0" fillId="0" borderId="0" xfId="0" applyAlignment="1" applyProtection="1">
      <alignment horizontal="left"/>
    </xf>
    <xf numFmtId="164" fontId="0" fillId="0" borderId="1" xfId="0" applyNumberFormat="1" applyBorder="1" applyAlignment="1" applyProtection="1">
      <alignment horizontal="center"/>
    </xf>
    <xf numFmtId="164" fontId="0" fillId="0" borderId="18" xfId="0" applyNumberFormat="1" applyBorder="1" applyAlignment="1" applyProtection="1">
      <alignment horizontal="center"/>
    </xf>
    <xf numFmtId="164" fontId="0" fillId="0" borderId="12" xfId="0" applyNumberFormat="1" applyBorder="1" applyAlignment="1" applyProtection="1">
      <alignment horizontal="center"/>
    </xf>
    <xf numFmtId="0" fontId="0" fillId="0" borderId="0" xfId="0" applyBorder="1" applyAlignment="1" applyProtection="1">
      <alignment horizontal="center"/>
    </xf>
    <xf numFmtId="0" fontId="0" fillId="0" borderId="10" xfId="0" applyBorder="1" applyAlignment="1" applyProtection="1">
      <alignment horizontal="center"/>
    </xf>
    <xf numFmtId="0" fontId="0" fillId="0" borderId="1" xfId="0" applyBorder="1" applyAlignment="1" applyProtection="1">
      <alignment horizontal="center"/>
    </xf>
    <xf numFmtId="0" fontId="0" fillId="0" borderId="8" xfId="0" applyNumberFormat="1" applyBorder="1" applyAlignment="1" applyProtection="1">
      <alignment horizontal="center"/>
    </xf>
    <xf numFmtId="0" fontId="3" fillId="0" borderId="11" xfId="0" applyFont="1" applyBorder="1" applyAlignment="1" applyProtection="1">
      <alignment horizontal="center" wrapText="1"/>
    </xf>
    <xf numFmtId="0" fontId="3" fillId="0" borderId="13" xfId="0" applyFont="1" applyBorder="1" applyAlignment="1" applyProtection="1">
      <alignment horizontal="center" wrapText="1"/>
    </xf>
    <xf numFmtId="0" fontId="3" fillId="0" borderId="5" xfId="0" applyFont="1" applyBorder="1" applyAlignment="1" applyProtection="1">
      <alignment horizontal="center" wrapText="1"/>
    </xf>
    <xf numFmtId="0" fontId="10" fillId="2" borderId="8" xfId="0" applyNumberFormat="1" applyFont="1" applyFill="1" applyBorder="1" applyAlignment="1" applyProtection="1">
      <alignment horizontal="center"/>
      <protection locked="0"/>
    </xf>
    <xf numFmtId="0" fontId="10" fillId="2" borderId="19" xfId="0" applyNumberFormat="1" applyFont="1" applyFill="1" applyBorder="1" applyAlignment="1" applyProtection="1">
      <alignment horizontal="center"/>
      <protection locked="0"/>
    </xf>
    <xf numFmtId="0" fontId="3" fillId="0" borderId="14" xfId="0" applyFont="1" applyBorder="1" applyAlignment="1" applyProtection="1">
      <alignment horizontal="center"/>
    </xf>
    <xf numFmtId="0" fontId="3" fillId="0" borderId="17" xfId="0" applyFont="1" applyBorder="1" applyAlignment="1" applyProtection="1">
      <alignment horizontal="center"/>
    </xf>
    <xf numFmtId="0" fontId="10" fillId="17" borderId="8" xfId="0" applyNumberFormat="1" applyFont="1" applyFill="1" applyBorder="1" applyAlignment="1" applyProtection="1">
      <alignment horizontal="center"/>
      <protection locked="0"/>
    </xf>
    <xf numFmtId="166" fontId="8" fillId="0" borderId="1" xfId="0" applyNumberFormat="1" applyFont="1" applyBorder="1" applyAlignment="1" applyProtection="1">
      <alignment horizontal="center"/>
    </xf>
    <xf numFmtId="0" fontId="0" fillId="0" borderId="0" xfId="0" applyAlignment="1" applyProtection="1">
      <alignment horizontal="right"/>
    </xf>
    <xf numFmtId="0" fontId="2" fillId="0" borderId="0" xfId="0" applyFont="1" applyAlignment="1" applyProtection="1">
      <alignment horizontal="right"/>
    </xf>
    <xf numFmtId="0" fontId="11" fillId="0" borderId="8" xfId="0" applyNumberFormat="1" applyFont="1" applyBorder="1" applyAlignment="1" applyProtection="1">
      <alignment horizontal="center"/>
    </xf>
    <xf numFmtId="0" fontId="11" fillId="0" borderId="19" xfId="0" applyNumberFormat="1" applyFont="1" applyBorder="1" applyAlignment="1" applyProtection="1">
      <alignment horizontal="center"/>
    </xf>
    <xf numFmtId="164" fontId="10" fillId="0" borderId="1" xfId="0" applyNumberFormat="1" applyFont="1" applyBorder="1" applyAlignment="1" applyProtection="1">
      <alignment horizontal="center"/>
    </xf>
    <xf numFmtId="0" fontId="10" fillId="0" borderId="1" xfId="0" applyFont="1" applyBorder="1" applyAlignment="1" applyProtection="1">
      <alignment horizontal="center"/>
    </xf>
    <xf numFmtId="0" fontId="10" fillId="0" borderId="0" xfId="0" applyFont="1" applyAlignment="1" applyProtection="1">
      <alignment horizontal="right"/>
    </xf>
    <xf numFmtId="0" fontId="2" fillId="2" borderId="3" xfId="0" applyFont="1" applyFill="1" applyBorder="1" applyAlignment="1" applyProtection="1">
      <alignment horizontal="center"/>
      <protection locked="0"/>
    </xf>
    <xf numFmtId="0" fontId="2" fillId="16" borderId="3" xfId="0" applyFont="1" applyFill="1" applyBorder="1" applyAlignment="1" applyProtection="1">
      <alignment horizontal="right"/>
      <protection locked="0"/>
    </xf>
    <xf numFmtId="0" fontId="16" fillId="2" borderId="3" xfId="0" applyFont="1" applyFill="1" applyBorder="1" applyAlignment="1" applyProtection="1">
      <alignment horizontal="left"/>
      <protection locked="0"/>
    </xf>
    <xf numFmtId="0" fontId="2" fillId="2" borderId="3" xfId="0" applyFont="1" applyFill="1" applyBorder="1" applyAlignment="1" applyProtection="1">
      <alignment horizontal="left"/>
      <protection locked="0"/>
    </xf>
    <xf numFmtId="0" fontId="14" fillId="0" borderId="3" xfId="0" applyFont="1" applyFill="1" applyBorder="1" applyAlignment="1" applyProtection="1">
      <alignment horizontal="right" wrapText="1"/>
      <protection locked="0"/>
    </xf>
    <xf numFmtId="0" fontId="14" fillId="0" borderId="3" xfId="0" applyFont="1" applyFill="1" applyBorder="1" applyAlignment="1" applyProtection="1">
      <alignment horizontal="right"/>
      <protection locked="0"/>
    </xf>
    <xf numFmtId="2" fontId="2" fillId="0" borderId="3" xfId="0" applyNumberFormat="1" applyFont="1" applyFill="1" applyBorder="1" applyAlignment="1" applyProtection="1">
      <alignment horizontal="center"/>
    </xf>
    <xf numFmtId="2" fontId="2" fillId="16" borderId="3" xfId="0" applyNumberFormat="1" applyFont="1" applyFill="1" applyBorder="1" applyAlignment="1" applyProtection="1">
      <alignment horizontal="center"/>
    </xf>
    <xf numFmtId="0" fontId="12" fillId="0" borderId="4" xfId="0" applyFont="1" applyBorder="1" applyAlignment="1" applyProtection="1">
      <alignment horizontal="center" wrapText="1"/>
    </xf>
    <xf numFmtId="0" fontId="12" fillId="0" borderId="4" xfId="0" applyFont="1" applyBorder="1" applyAlignment="1" applyProtection="1">
      <alignment horizontal="center"/>
    </xf>
    <xf numFmtId="0" fontId="12" fillId="0" borderId="0" xfId="0" applyFont="1" applyBorder="1" applyAlignment="1" applyProtection="1">
      <alignment horizontal="center"/>
    </xf>
    <xf numFmtId="166" fontId="12" fillId="0" borderId="4" xfId="0" applyNumberFormat="1" applyFont="1" applyBorder="1" applyAlignment="1" applyProtection="1">
      <alignment horizontal="center"/>
    </xf>
    <xf numFmtId="166" fontId="12" fillId="0" borderId="14" xfId="0" applyNumberFormat="1" applyFont="1" applyBorder="1" applyAlignment="1" applyProtection="1">
      <alignment horizontal="center"/>
    </xf>
    <xf numFmtId="0" fontId="6" fillId="0" borderId="11" xfId="0" applyFont="1" applyBorder="1" applyAlignment="1" applyProtection="1">
      <alignment horizontal="left" wrapText="1"/>
    </xf>
    <xf numFmtId="0" fontId="6" fillId="0" borderId="4" xfId="0" applyFont="1" applyBorder="1" applyAlignment="1" applyProtection="1">
      <alignment horizontal="left" wrapText="1"/>
    </xf>
    <xf numFmtId="0" fontId="6" fillId="0" borderId="12" xfId="0" applyFont="1" applyBorder="1" applyAlignment="1" applyProtection="1">
      <alignment horizontal="left" wrapText="1"/>
    </xf>
    <xf numFmtId="0" fontId="6" fillId="0" borderId="0" xfId="0" applyFont="1" applyBorder="1" applyAlignment="1" applyProtection="1">
      <alignment horizontal="left" wrapText="1"/>
    </xf>
    <xf numFmtId="2" fontId="2" fillId="21" borderId="3" xfId="0" applyNumberFormat="1" applyFont="1" applyFill="1" applyBorder="1" applyAlignment="1" applyProtection="1">
      <alignment horizontal="center"/>
    </xf>
    <xf numFmtId="0" fontId="2" fillId="21" borderId="3" xfId="0" applyFont="1" applyFill="1" applyBorder="1" applyAlignment="1" applyProtection="1">
      <alignment horizontal="right"/>
      <protection locked="0"/>
    </xf>
    <xf numFmtId="0" fontId="0" fillId="0" borderId="0" xfId="0" applyBorder="1" applyAlignment="1" applyProtection="1">
      <alignment horizontal="left" wrapText="1"/>
      <protection locked="0"/>
    </xf>
    <xf numFmtId="0" fontId="0" fillId="0" borderId="1" xfId="0" applyBorder="1" applyAlignment="1" applyProtection="1">
      <alignment horizontal="left" wrapText="1"/>
      <protection locked="0"/>
    </xf>
    <xf numFmtId="164" fontId="16" fillId="17" borderId="8" xfId="0" applyNumberFormat="1" applyFont="1" applyFill="1" applyBorder="1" applyAlignment="1" applyProtection="1">
      <alignment horizontal="center"/>
      <protection locked="0"/>
    </xf>
    <xf numFmtId="0" fontId="2" fillId="0" borderId="9" xfId="0" applyNumberFormat="1" applyFont="1" applyBorder="1" applyAlignment="1" applyProtection="1">
      <alignment horizontal="left"/>
    </xf>
    <xf numFmtId="0" fontId="2" fillId="0" borderId="2" xfId="0" applyNumberFormat="1" applyFont="1" applyBorder="1" applyAlignment="1" applyProtection="1">
      <alignment horizontal="left"/>
    </xf>
    <xf numFmtId="0" fontId="6" fillId="0" borderId="13" xfId="0" applyFont="1" applyBorder="1" applyAlignment="1" applyProtection="1">
      <alignment horizontal="left" wrapText="1"/>
    </xf>
    <xf numFmtId="0" fontId="6" fillId="0" borderId="5" xfId="0" applyFont="1" applyBorder="1" applyAlignment="1" applyProtection="1">
      <alignment horizontal="left" wrapText="1"/>
    </xf>
    <xf numFmtId="164" fontId="16" fillId="15" borderId="1" xfId="0" applyNumberFormat="1" applyFont="1" applyFill="1" applyBorder="1" applyAlignment="1" applyProtection="1">
      <alignment horizontal="center"/>
    </xf>
    <xf numFmtId="164" fontId="16" fillId="15" borderId="18" xfId="0" applyNumberFormat="1" applyFont="1" applyFill="1" applyBorder="1" applyAlignment="1" applyProtection="1">
      <alignment horizontal="center"/>
    </xf>
    <xf numFmtId="0" fontId="2" fillId="17" borderId="16" xfId="0" applyFont="1" applyFill="1" applyBorder="1" applyAlignment="1" applyProtection="1">
      <alignment horizontal="center"/>
      <protection locked="0"/>
    </xf>
    <xf numFmtId="2" fontId="2" fillId="0" borderId="20" xfId="0" applyNumberFormat="1" applyFont="1" applyBorder="1" applyAlignment="1" applyProtection="1">
      <alignment horizontal="center"/>
    </xf>
    <xf numFmtId="0" fontId="6" fillId="0" borderId="14" xfId="0" applyFont="1" applyBorder="1" applyAlignment="1" applyProtection="1">
      <alignment horizontal="center" wrapText="1"/>
    </xf>
    <xf numFmtId="0" fontId="6" fillId="0" borderId="17" xfId="0" applyFont="1" applyBorder="1" applyAlignment="1" applyProtection="1">
      <alignment horizontal="center" wrapText="1"/>
    </xf>
    <xf numFmtId="2" fontId="2" fillId="0" borderId="2" xfId="0" applyNumberFormat="1" applyFont="1" applyBorder="1" applyAlignment="1" applyProtection="1">
      <alignment horizontal="center"/>
    </xf>
    <xf numFmtId="2" fontId="2" fillId="0" borderId="3" xfId="0" applyNumberFormat="1" applyFont="1" applyBorder="1" applyAlignment="1" applyProtection="1">
      <alignment horizontal="center"/>
    </xf>
    <xf numFmtId="168" fontId="16" fillId="2" borderId="2" xfId="0" applyNumberFormat="1" applyFont="1" applyFill="1" applyBorder="1" applyAlignment="1" applyProtection="1">
      <alignment horizontal="center"/>
      <protection locked="0"/>
    </xf>
    <xf numFmtId="168" fontId="2" fillId="17" borderId="2" xfId="0" applyNumberFormat="1" applyFont="1" applyFill="1" applyBorder="1" applyAlignment="1" applyProtection="1">
      <alignment horizontal="center"/>
      <protection locked="0"/>
    </xf>
    <xf numFmtId="164" fontId="16" fillId="15" borderId="2" xfId="0" applyNumberFormat="1" applyFont="1" applyFill="1" applyBorder="1" applyAlignment="1" applyProtection="1">
      <alignment horizontal="center"/>
    </xf>
    <xf numFmtId="164" fontId="16" fillId="15" borderId="15" xfId="0" applyNumberFormat="1" applyFont="1" applyFill="1" applyBorder="1" applyAlignment="1" applyProtection="1">
      <alignment horizontal="center"/>
    </xf>
    <xf numFmtId="169" fontId="2" fillId="17" borderId="1" xfId="0" applyNumberFormat="1" applyFont="1" applyFill="1" applyBorder="1" applyAlignment="1" applyProtection="1">
      <alignment horizontal="center"/>
      <protection locked="0"/>
    </xf>
    <xf numFmtId="168" fontId="16" fillId="17" borderId="0" xfId="0" applyNumberFormat="1" applyFont="1" applyFill="1" applyBorder="1" applyAlignment="1" applyProtection="1">
      <alignment horizontal="center"/>
      <protection locked="0"/>
    </xf>
    <xf numFmtId="168" fontId="16" fillId="17" borderId="2" xfId="0" applyNumberFormat="1" applyFont="1" applyFill="1" applyBorder="1" applyAlignment="1" applyProtection="1">
      <alignment horizontal="center"/>
      <protection locked="0"/>
    </xf>
    <xf numFmtId="164" fontId="16" fillId="17" borderId="2" xfId="0" applyNumberFormat="1" applyFont="1" applyFill="1" applyBorder="1" applyAlignment="1" applyProtection="1">
      <alignment horizontal="center"/>
      <protection locked="0"/>
    </xf>
    <xf numFmtId="164" fontId="2" fillId="0" borderId="4" xfId="0" applyNumberFormat="1" applyFont="1" applyBorder="1" applyAlignment="1" applyProtection="1">
      <alignment horizontal="center"/>
    </xf>
    <xf numFmtId="0" fontId="2" fillId="0" borderId="4" xfId="0" applyFont="1" applyBorder="1" applyAlignment="1" applyProtection="1">
      <alignment horizontal="center"/>
    </xf>
    <xf numFmtId="0" fontId="2" fillId="0" borderId="4" xfId="0" applyFont="1" applyBorder="1" applyAlignment="1" applyProtection="1">
      <alignment horizontal="right"/>
    </xf>
    <xf numFmtId="164" fontId="0" fillId="0" borderId="4" xfId="0" applyNumberFormat="1" applyBorder="1" applyAlignment="1" applyProtection="1">
      <alignment horizontal="center"/>
      <protection locked="0"/>
    </xf>
    <xf numFmtId="0" fontId="0" fillId="0" borderId="4" xfId="0" applyBorder="1" applyAlignment="1" applyProtection="1">
      <alignment horizontal="center"/>
      <protection locked="0"/>
    </xf>
    <xf numFmtId="2" fontId="2" fillId="0" borderId="1" xfId="0" applyNumberFormat="1" applyFont="1" applyFill="1" applyBorder="1" applyAlignment="1" applyProtection="1">
      <alignment horizontal="center"/>
    </xf>
    <xf numFmtId="0" fontId="16" fillId="2" borderId="3" xfId="0" applyFont="1" applyFill="1" applyBorder="1" applyAlignment="1" applyProtection="1">
      <alignment horizontal="center"/>
      <protection locked="0"/>
    </xf>
    <xf numFmtId="0" fontId="12" fillId="0" borderId="5" xfId="0" applyFont="1" applyBorder="1" applyAlignment="1" applyProtection="1">
      <alignment horizontal="center"/>
    </xf>
    <xf numFmtId="164" fontId="16" fillId="0" borderId="1" xfId="0" applyNumberFormat="1" applyFont="1" applyFill="1" applyBorder="1" applyAlignment="1" applyProtection="1">
      <alignment horizontal="center"/>
    </xf>
    <xf numFmtId="0" fontId="2" fillId="0" borderId="2" xfId="0" applyNumberFormat="1" applyFont="1" applyBorder="1" applyAlignment="1" applyProtection="1">
      <alignment horizontal="center"/>
    </xf>
    <xf numFmtId="0" fontId="2" fillId="0" borderId="21" xfId="0" applyNumberFormat="1" applyFont="1" applyBorder="1" applyAlignment="1" applyProtection="1">
      <alignment horizontal="left"/>
    </xf>
    <xf numFmtId="0" fontId="2" fillId="0" borderId="16" xfId="0" applyNumberFormat="1" applyFont="1" applyBorder="1" applyAlignment="1" applyProtection="1">
      <alignment horizontal="left"/>
    </xf>
    <xf numFmtId="0" fontId="2" fillId="17" borderId="0" xfId="0" applyFont="1" applyFill="1" applyBorder="1" applyAlignment="1" applyProtection="1">
      <alignment horizontal="center"/>
      <protection locked="0"/>
    </xf>
    <xf numFmtId="164" fontId="16" fillId="0" borderId="8" xfId="0" applyNumberFormat="1" applyFont="1" applyFill="1" applyBorder="1" applyAlignment="1" applyProtection="1">
      <alignment horizontal="center"/>
    </xf>
    <xf numFmtId="164" fontId="2" fillId="0" borderId="6" xfId="0" applyNumberFormat="1" applyFont="1" applyBorder="1" applyAlignment="1" applyProtection="1">
      <alignment horizontal="center"/>
    </xf>
    <xf numFmtId="0" fontId="2" fillId="0" borderId="0" xfId="0" applyFont="1" applyBorder="1" applyAlignment="1" applyProtection="1">
      <alignment horizontal="center"/>
    </xf>
    <xf numFmtId="164" fontId="10" fillId="0" borderId="0" xfId="0" applyNumberFormat="1" applyFont="1" applyAlignment="1" applyProtection="1">
      <alignment horizontal="center"/>
    </xf>
    <xf numFmtId="0" fontId="8" fillId="0" borderId="4" xfId="0" applyFont="1" applyBorder="1" applyAlignment="1" applyProtection="1">
      <alignment horizontal="center"/>
    </xf>
    <xf numFmtId="0" fontId="8" fillId="0" borderId="0" xfId="0" applyFont="1" applyBorder="1" applyAlignment="1" applyProtection="1">
      <alignment horizontal="center"/>
    </xf>
    <xf numFmtId="0" fontId="2" fillId="0" borderId="0" xfId="0" applyFont="1" applyBorder="1" applyAlignment="1" applyProtection="1">
      <alignment horizontal="right"/>
    </xf>
    <xf numFmtId="0" fontId="10" fillId="0" borderId="0" xfId="0" applyFont="1" applyAlignment="1" applyProtection="1">
      <alignment horizontal="right" wrapText="1"/>
    </xf>
    <xf numFmtId="164" fontId="0" fillId="2" borderId="3" xfId="0" applyNumberFormat="1" applyFill="1" applyBorder="1" applyAlignment="1" applyProtection="1">
      <alignment horizontal="center"/>
      <protection locked="0"/>
    </xf>
    <xf numFmtId="0" fontId="0" fillId="2" borderId="3" xfId="0" applyFill="1" applyBorder="1" applyAlignment="1" applyProtection="1">
      <alignment horizontal="center"/>
      <protection locked="0"/>
    </xf>
    <xf numFmtId="0" fontId="6" fillId="0" borderId="0" xfId="0" applyFont="1" applyBorder="1" applyAlignment="1" applyProtection="1">
      <alignment horizontal="center" wrapText="1"/>
    </xf>
    <xf numFmtId="0" fontId="6" fillId="0" borderId="6" xfId="0" applyFont="1" applyBorder="1" applyAlignment="1" applyProtection="1">
      <alignment horizontal="center" wrapText="1"/>
    </xf>
    <xf numFmtId="0" fontId="0" fillId="2" borderId="3" xfId="0" applyFill="1" applyBorder="1" applyAlignment="1" applyProtection="1">
      <alignment horizontal="left"/>
      <protection locked="0"/>
    </xf>
    <xf numFmtId="2" fontId="0" fillId="2" borderId="3" xfId="0" applyNumberFormat="1" applyFill="1" applyBorder="1" applyAlignment="1" applyProtection="1">
      <alignment horizontal="center"/>
      <protection locked="0"/>
    </xf>
    <xf numFmtId="164" fontId="0" fillId="0" borderId="3" xfId="0" applyNumberFormat="1" applyBorder="1" applyAlignment="1" applyProtection="1">
      <alignment horizontal="center"/>
    </xf>
    <xf numFmtId="0" fontId="0" fillId="0" borderId="0" xfId="0" applyBorder="1" applyAlignment="1" applyProtection="1">
      <alignment horizontal="right"/>
    </xf>
    <xf numFmtId="164" fontId="0" fillId="0" borderId="0" xfId="0" applyNumberFormat="1" applyBorder="1" applyAlignment="1" applyProtection="1">
      <alignment horizontal="center"/>
    </xf>
    <xf numFmtId="0" fontId="11" fillId="2" borderId="3" xfId="0" applyFont="1" applyFill="1" applyBorder="1" applyAlignment="1" applyProtection="1">
      <alignment horizontal="center"/>
      <protection locked="0"/>
    </xf>
    <xf numFmtId="0" fontId="6" fillId="0" borderId="3" xfId="0" applyFont="1" applyBorder="1" applyAlignment="1" applyProtection="1">
      <alignment horizontal="center" wrapText="1"/>
    </xf>
    <xf numFmtId="0" fontId="11" fillId="2" borderId="3" xfId="0" applyFont="1" applyFill="1" applyBorder="1" applyAlignment="1" applyProtection="1">
      <alignment horizontal="left"/>
      <protection locked="0"/>
    </xf>
    <xf numFmtId="0" fontId="11" fillId="0" borderId="0" xfId="0" applyFont="1" applyBorder="1" applyAlignment="1" applyProtection="1">
      <alignment horizontal="right"/>
    </xf>
    <xf numFmtId="0" fontId="0" fillId="0" borderId="0" xfId="0" applyAlignment="1" applyProtection="1">
      <alignment horizontal="right"/>
      <protection locked="0"/>
    </xf>
    <xf numFmtId="164" fontId="11" fillId="2" borderId="3" xfId="0" applyNumberFormat="1" applyFont="1" applyFill="1" applyBorder="1" applyAlignment="1" applyProtection="1">
      <alignment horizontal="center"/>
      <protection locked="0"/>
    </xf>
    <xf numFmtId="0" fontId="2" fillId="2" borderId="15" xfId="0" applyFont="1" applyFill="1" applyBorder="1" applyAlignment="1" applyProtection="1">
      <alignment horizontal="left"/>
      <protection locked="0"/>
    </xf>
    <xf numFmtId="164" fontId="16" fillId="0" borderId="4" xfId="0" applyNumberFormat="1" applyFont="1" applyBorder="1" applyAlignment="1" applyProtection="1">
      <alignment horizontal="center" wrapText="1"/>
    </xf>
    <xf numFmtId="0" fontId="2" fillId="0" borderId="4" xfId="0" applyFont="1" applyBorder="1" applyAlignment="1" applyProtection="1">
      <alignment horizontal="center" wrapText="1"/>
    </xf>
    <xf numFmtId="0" fontId="2" fillId="0" borderId="15" xfId="0" applyNumberFormat="1" applyFont="1" applyBorder="1" applyAlignment="1" applyProtection="1">
      <alignment horizontal="left"/>
    </xf>
    <xf numFmtId="164" fontId="8" fillId="0" borderId="4" xfId="0" applyNumberFormat="1" applyFont="1" applyBorder="1" applyAlignment="1" applyProtection="1">
      <alignment horizontal="center"/>
    </xf>
    <xf numFmtId="164" fontId="2" fillId="0" borderId="8" xfId="0" applyNumberFormat="1" applyFont="1" applyBorder="1" applyAlignment="1" applyProtection="1">
      <alignment horizontal="center"/>
    </xf>
    <xf numFmtId="164" fontId="2" fillId="0" borderId="19" xfId="0" applyNumberFormat="1" applyFont="1" applyBorder="1" applyAlignment="1" applyProtection="1">
      <alignment horizontal="center"/>
    </xf>
    <xf numFmtId="0" fontId="2" fillId="0" borderId="22" xfId="0" applyNumberFormat="1" applyFont="1" applyBorder="1" applyAlignment="1" applyProtection="1">
      <alignment horizontal="left"/>
    </xf>
    <xf numFmtId="0" fontId="2" fillId="0" borderId="8" xfId="0" applyNumberFormat="1" applyFont="1" applyBorder="1" applyAlignment="1" applyProtection="1">
      <alignment horizontal="left"/>
    </xf>
    <xf numFmtId="0" fontId="2" fillId="0" borderId="19" xfId="0" applyNumberFormat="1" applyFont="1" applyBorder="1" applyAlignment="1" applyProtection="1">
      <alignment horizontal="left"/>
    </xf>
    <xf numFmtId="0" fontId="0" fillId="0" borderId="0"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30" fillId="0" borderId="0" xfId="0" applyFont="1" applyAlignment="1" applyProtection="1">
      <alignment horizontal="center" wrapText="1"/>
      <protection locked="0"/>
    </xf>
    <xf numFmtId="0" fontId="0" fillId="0" borderId="2" xfId="0" applyBorder="1" applyAlignment="1" applyProtection="1">
      <alignment horizontal="center" wrapText="1"/>
      <protection locked="0"/>
    </xf>
    <xf numFmtId="0" fontId="29" fillId="0" borderId="0" xfId="0" applyFont="1" applyAlignment="1">
      <alignment vertical="top" wrapText="1"/>
    </xf>
    <xf numFmtId="0" fontId="30" fillId="0" borderId="0" xfId="0" applyFont="1" applyAlignment="1">
      <alignment vertical="top" wrapText="1"/>
    </xf>
    <xf numFmtId="0" fontId="0" fillId="0" borderId="0" xfId="0" applyAlignment="1">
      <alignment vertical="top" wrapText="1"/>
    </xf>
    <xf numFmtId="0" fontId="31" fillId="0" borderId="0" xfId="0" applyFont="1" applyAlignment="1">
      <alignment horizontal="left"/>
    </xf>
    <xf numFmtId="0" fontId="1" fillId="0" borderId="0" xfId="0" applyFont="1" applyAlignment="1" applyProtection="1">
      <alignment horizontal="right"/>
    </xf>
    <xf numFmtId="164" fontId="1" fillId="0" borderId="0" xfId="0" applyNumberFormat="1" applyFont="1" applyAlignment="1" applyProtection="1">
      <alignment horizontal="center"/>
    </xf>
    <xf numFmtId="164" fontId="1" fillId="0" borderId="16" xfId="0" applyNumberFormat="1" applyFont="1" applyBorder="1" applyAlignment="1" applyProtection="1">
      <alignment horizontal="center"/>
    </xf>
    <xf numFmtId="164" fontId="1" fillId="0" borderId="0" xfId="0" applyNumberFormat="1" applyFont="1" applyBorder="1" applyAlignment="1" applyProtection="1">
      <alignment horizontal="center"/>
    </xf>
    <xf numFmtId="164" fontId="0" fillId="23" borderId="23" xfId="1" applyNumberFormat="1" applyFont="1" applyFill="1" applyAlignment="1" applyProtection="1">
      <alignment horizontal="center"/>
      <protection locked="0"/>
    </xf>
    <xf numFmtId="0" fontId="11" fillId="0" borderId="0" xfId="0" applyFont="1" applyAlignment="1" applyProtection="1">
      <alignment horizontal="right"/>
      <protection locked="0"/>
    </xf>
    <xf numFmtId="164" fontId="0" fillId="0" borderId="5" xfId="0" applyNumberFormat="1" applyBorder="1" applyAlignment="1" applyProtection="1">
      <alignment horizontal="center"/>
    </xf>
    <xf numFmtId="164" fontId="1" fillId="0" borderId="5" xfId="0" applyNumberFormat="1" applyFont="1" applyBorder="1" applyAlignment="1" applyProtection="1">
      <alignment horizontal="center"/>
    </xf>
    <xf numFmtId="166" fontId="10" fillId="0" borderId="1" xfId="0" applyNumberFormat="1" applyFont="1" applyBorder="1" applyAlignment="1" applyProtection="1">
      <alignment horizontal="center"/>
    </xf>
    <xf numFmtId="0" fontId="29" fillId="0" borderId="0" xfId="0" applyFont="1" applyAlignment="1">
      <alignment horizontal="center" vertical="top" wrapText="1"/>
    </xf>
    <xf numFmtId="164" fontId="1" fillId="0" borderId="1" xfId="0" applyNumberFormat="1" applyFont="1" applyBorder="1" applyAlignment="1" applyProtection="1">
      <alignment horizontal="center"/>
    </xf>
  </cellXfs>
  <cellStyles count="2">
    <cellStyle name="Normal" xfId="0" builtinId="0"/>
    <cellStyle name="Note" xfId="1" builtinId="10"/>
  </cellStyles>
  <dxfs count="3">
    <dxf>
      <font>
        <b val="0"/>
        <i val="0"/>
        <strike val="0"/>
        <condense val="0"/>
        <extend val="0"/>
        <outline val="0"/>
        <shadow val="0"/>
        <u val="none"/>
        <vertAlign val="baseline"/>
        <sz val="10"/>
        <color auto="1"/>
        <name val="Arial"/>
        <family val="2"/>
        <scheme val="none"/>
      </font>
      <protection locked="0" hidden="0"/>
    </dxf>
    <dxf>
      <font>
        <b val="0"/>
        <i val="0"/>
        <strike val="0"/>
        <condense val="0"/>
        <extend val="0"/>
        <outline val="0"/>
        <shadow val="0"/>
        <u val="none"/>
        <vertAlign val="baseline"/>
        <sz val="10"/>
        <color auto="1"/>
        <name val="Arial"/>
        <family val="2"/>
        <scheme val="none"/>
      </font>
      <protection locked="0" hidden="0"/>
    </dxf>
    <dxf>
      <font>
        <b val="0"/>
        <i val="0"/>
        <strike val="0"/>
        <condense val="0"/>
        <extend val="0"/>
        <outline val="0"/>
        <shadow val="0"/>
        <u val="none"/>
        <vertAlign val="baseline"/>
        <sz val="8"/>
        <color auto="1"/>
        <name val="Arial"/>
        <family val="2"/>
        <scheme val="none"/>
      </font>
      <fill>
        <patternFill patternType="none">
          <fgColor indexed="64"/>
          <bgColor indexed="65"/>
        </patternFill>
      </fill>
      <protection locked="0" hidden="0"/>
    </dxf>
  </dxfs>
  <tableStyles count="0" defaultTableStyle="TableStyleMedium9"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495301</xdr:colOff>
      <xdr:row>0</xdr:row>
      <xdr:rowOff>9524</xdr:rowOff>
    </xdr:from>
    <xdr:to>
      <xdr:col>8</xdr:col>
      <xdr:colOff>1</xdr:colOff>
      <xdr:row>7</xdr:row>
      <xdr:rowOff>198663</xdr:rowOff>
    </xdr:to>
    <xdr:pic>
      <xdr:nvPicPr>
        <xdr:cNvPr id="5" name="Picture 4">
          <a:extLst>
            <a:ext uri="{FF2B5EF4-FFF2-40B4-BE49-F238E27FC236}">
              <a16:creationId xmlns:a16="http://schemas.microsoft.com/office/drawing/2014/main" id="{07C1656B-0839-45B9-BF5C-4C9F140C32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09976" y="9524"/>
          <a:ext cx="1333500" cy="1323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xdr:colOff>
      <xdr:row>20</xdr:row>
      <xdr:rowOff>133350</xdr:rowOff>
    </xdr:from>
    <xdr:to>
      <xdr:col>42</xdr:col>
      <xdr:colOff>1</xdr:colOff>
      <xdr:row>24</xdr:row>
      <xdr:rowOff>266700</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3562351" y="6038850"/>
          <a:ext cx="5238750" cy="1390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Subscribed and duly sworn before me according to law by the above named person, this ________ day of __________, 20___ at __________.</a:t>
          </a:r>
        </a:p>
        <a:p>
          <a:r>
            <a:rPr lang="en-US" sz="1100"/>
            <a:t> County of _________________, and State of _________.</a:t>
          </a:r>
        </a:p>
        <a:p>
          <a:r>
            <a:rPr lang="en-US" sz="1100"/>
            <a:t> Official Seal of Notary</a:t>
          </a:r>
        </a:p>
        <a:p>
          <a:endParaRPr lang="en-US" sz="1100"/>
        </a:p>
        <a:p>
          <a:r>
            <a:rPr lang="en-US" sz="1100"/>
            <a:t> ___________________________________			               Signature of Notary Public</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notes513E0F/force%20account%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abor Sum"/>
      <sheetName val="Labor Cost"/>
      <sheetName val="Pay Roll Tax"/>
      <sheetName val="Equip Sum"/>
      <sheetName val="Equip Cost"/>
      <sheetName val="Rent Equip"/>
      <sheetName val="Rent Eq Cost"/>
      <sheetName val="Allowable Rates"/>
      <sheetName val="Allowable Rates Cost"/>
      <sheetName val="Material"/>
      <sheetName val="Sub-Contractor"/>
      <sheetName val="Trucking"/>
      <sheetName val="3rd Party"/>
      <sheetName val="TOT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1D4D36-C152-43F6-9C13-A2A1D9A45AB1}" name="Table1" displayName="Table1" ref="BE4:BE6" totalsRowShown="0" headerRowDxfId="2" dataDxfId="1">
  <autoFilter ref="BE4:BE6" xr:uid="{EC7E9F47-5FCD-4C23-AE01-2F8D74CCFB04}"/>
  <tableColumns count="1">
    <tableColumn id="1" xr3:uid="{92936B04-9357-4756-A4EC-FFE4A29F94F6}" name="Select"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4"/>
  </sheetPr>
  <dimension ref="A1:N159"/>
  <sheetViews>
    <sheetView tabSelected="1" workbookViewId="0">
      <selection activeCell="A4" sqref="A4"/>
    </sheetView>
  </sheetViews>
  <sheetFormatPr defaultColWidth="9.1796875" defaultRowHeight="12.5" x14ac:dyDescent="0.25"/>
  <cols>
    <col min="1" max="1" width="10.1796875" style="1" bestFit="1" customWidth="1"/>
    <col min="2" max="8" width="9.1796875" style="1"/>
    <col min="9" max="9" width="11" style="1" customWidth="1"/>
    <col min="10" max="11" width="9.1796875" style="1"/>
    <col min="12" max="12" width="6.7265625" style="1" customWidth="1"/>
    <col min="13" max="13" width="9.1796875" style="1"/>
    <col min="14" max="14" width="9.81640625" style="1" customWidth="1"/>
    <col min="15" max="16384" width="9.1796875" style="1"/>
  </cols>
  <sheetData>
    <row r="1" spans="1:14" x14ac:dyDescent="0.25">
      <c r="A1" s="2"/>
      <c r="B1" s="2"/>
      <c r="C1" s="2"/>
      <c r="D1" s="2"/>
      <c r="E1" s="2"/>
      <c r="F1" s="2"/>
      <c r="G1" s="2"/>
      <c r="H1" s="2"/>
      <c r="I1" s="2"/>
      <c r="J1" s="2"/>
      <c r="K1" s="2"/>
      <c r="L1" s="2"/>
      <c r="M1" s="2"/>
      <c r="N1" s="2"/>
    </row>
    <row r="2" spans="1:14" x14ac:dyDescent="0.25">
      <c r="A2" s="2"/>
      <c r="B2" s="2"/>
      <c r="C2" s="2"/>
      <c r="D2" s="2"/>
      <c r="E2" s="2"/>
      <c r="F2" s="2"/>
      <c r="G2" s="3"/>
      <c r="H2" s="2"/>
      <c r="I2" s="2"/>
      <c r="J2" s="2"/>
      <c r="K2" s="2"/>
      <c r="L2" s="2"/>
      <c r="M2" s="2"/>
      <c r="N2" s="2"/>
    </row>
    <row r="3" spans="1:14" ht="13" x14ac:dyDescent="0.3">
      <c r="A3" s="73" t="s">
        <v>253</v>
      </c>
      <c r="B3" s="2"/>
      <c r="C3" s="2"/>
      <c r="D3" s="2"/>
      <c r="E3" s="2"/>
      <c r="F3" s="2"/>
      <c r="G3" s="2"/>
      <c r="H3" s="2"/>
      <c r="I3" s="2"/>
      <c r="J3" s="2"/>
      <c r="K3" s="2"/>
      <c r="L3" s="2"/>
      <c r="M3" s="2"/>
      <c r="N3" s="2"/>
    </row>
    <row r="4" spans="1:14" ht="13" x14ac:dyDescent="0.3">
      <c r="A4" s="74">
        <v>44448</v>
      </c>
      <c r="B4" s="2"/>
      <c r="C4" s="2"/>
      <c r="D4" s="2"/>
      <c r="E4" s="2"/>
      <c r="F4" s="2"/>
      <c r="G4" s="2"/>
      <c r="H4" s="2"/>
      <c r="I4" s="2"/>
      <c r="J4" s="2"/>
      <c r="K4" s="2"/>
      <c r="L4" s="2"/>
      <c r="M4" s="2"/>
      <c r="N4" s="2"/>
    </row>
    <row r="5" spans="1:14" ht="13" x14ac:dyDescent="0.3">
      <c r="A5" s="75"/>
      <c r="B5" s="2"/>
      <c r="C5" s="2"/>
      <c r="D5" s="2"/>
      <c r="E5" s="2"/>
      <c r="F5" s="2"/>
      <c r="G5" s="2"/>
      <c r="H5" s="2"/>
      <c r="I5" s="2"/>
      <c r="J5" s="117" t="s">
        <v>306</v>
      </c>
      <c r="K5" s="117"/>
      <c r="L5" s="117"/>
      <c r="M5" s="2"/>
      <c r="N5" s="2"/>
    </row>
    <row r="6" spans="1:14" ht="13" x14ac:dyDescent="0.3">
      <c r="A6" s="113"/>
      <c r="B6" s="113"/>
      <c r="C6" s="113"/>
      <c r="D6" s="113"/>
      <c r="E6" s="113"/>
      <c r="F6" s="2"/>
      <c r="G6" s="2"/>
      <c r="H6" s="2"/>
      <c r="I6" s="2"/>
      <c r="J6" s="117" t="s">
        <v>215</v>
      </c>
      <c r="K6" s="117"/>
      <c r="L6" s="117"/>
      <c r="M6" s="2"/>
      <c r="N6" s="2"/>
    </row>
    <row r="7" spans="1:14" ht="12.75" customHeight="1" x14ac:dyDescent="0.35">
      <c r="A7" s="100"/>
      <c r="B7" s="100"/>
      <c r="C7" s="100"/>
      <c r="D7" s="100"/>
      <c r="E7" s="100"/>
      <c r="F7" s="2"/>
      <c r="G7" s="2"/>
      <c r="H7" s="2"/>
      <c r="I7" s="2"/>
      <c r="J7" s="76" t="s">
        <v>216</v>
      </c>
      <c r="K7" s="2"/>
      <c r="L7" s="2"/>
      <c r="M7" s="2"/>
      <c r="N7" s="2"/>
    </row>
    <row r="8" spans="1:14" ht="17.25" customHeight="1" x14ac:dyDescent="0.35">
      <c r="A8" s="100"/>
      <c r="B8" s="100"/>
      <c r="C8" s="100"/>
      <c r="D8" s="100"/>
      <c r="E8" s="100"/>
      <c r="F8" s="2"/>
      <c r="G8" s="2"/>
      <c r="H8" s="2"/>
      <c r="I8" s="2"/>
      <c r="J8" s="2"/>
      <c r="K8" s="2"/>
      <c r="L8" s="2"/>
      <c r="M8" s="2"/>
      <c r="N8" s="2"/>
    </row>
    <row r="9" spans="1:14" ht="15.5" x14ac:dyDescent="0.35">
      <c r="A9" s="121" t="s">
        <v>95</v>
      </c>
      <c r="B9" s="121"/>
      <c r="C9" s="121"/>
      <c r="D9" s="121"/>
      <c r="E9" s="121"/>
      <c r="F9" s="121"/>
      <c r="G9" s="121"/>
      <c r="H9" s="121"/>
      <c r="I9" s="121"/>
      <c r="J9" s="121"/>
      <c r="K9" s="121"/>
      <c r="L9" s="121"/>
      <c r="M9" s="121"/>
      <c r="N9" s="121"/>
    </row>
    <row r="10" spans="1:14" ht="15.5" x14ac:dyDescent="0.35">
      <c r="A10" s="123" t="s">
        <v>98</v>
      </c>
      <c r="B10" s="123"/>
      <c r="C10" s="123"/>
      <c r="D10" s="123"/>
      <c r="E10" s="123"/>
      <c r="F10" s="123"/>
      <c r="G10" s="123"/>
      <c r="H10" s="123"/>
      <c r="I10" s="123"/>
      <c r="J10" s="123"/>
      <c r="K10" s="123"/>
      <c r="L10" s="123"/>
      <c r="M10" s="123"/>
      <c r="N10" s="123"/>
    </row>
    <row r="11" spans="1:14" ht="13" x14ac:dyDescent="0.3">
      <c r="A11" s="115" t="s">
        <v>255</v>
      </c>
      <c r="B11" s="115"/>
      <c r="C11" s="115"/>
      <c r="D11" s="115"/>
      <c r="E11" s="115"/>
      <c r="F11" s="115"/>
      <c r="G11" s="115"/>
      <c r="H11" s="115"/>
      <c r="I11" s="115"/>
      <c r="J11" s="115"/>
      <c r="K11" s="115"/>
      <c r="L11" s="115"/>
      <c r="M11" s="115"/>
      <c r="N11" s="115"/>
    </row>
    <row r="12" spans="1:14" ht="13" x14ac:dyDescent="0.3">
      <c r="A12" s="115" t="s">
        <v>96</v>
      </c>
      <c r="B12" s="115"/>
      <c r="C12" s="115"/>
      <c r="D12" s="115"/>
      <c r="E12" s="115"/>
      <c r="F12" s="115"/>
      <c r="G12" s="115"/>
      <c r="H12" s="115"/>
      <c r="I12" s="115"/>
      <c r="J12" s="115"/>
      <c r="K12" s="115"/>
      <c r="L12" s="115"/>
      <c r="M12" s="115"/>
      <c r="N12" s="115"/>
    </row>
    <row r="13" spans="1:14" x14ac:dyDescent="0.25">
      <c r="A13" s="3"/>
      <c r="B13" s="3"/>
      <c r="C13" s="3"/>
      <c r="D13" s="3"/>
      <c r="E13" s="3"/>
      <c r="F13" s="3"/>
      <c r="G13" s="3"/>
      <c r="H13" s="3"/>
      <c r="I13" s="3"/>
      <c r="J13" s="3"/>
      <c r="K13" s="3"/>
      <c r="L13" s="3"/>
      <c r="M13" s="3"/>
      <c r="N13" s="3"/>
    </row>
    <row r="14" spans="1:14" ht="18" x14ac:dyDescent="0.4">
      <c r="A14" s="118" t="s">
        <v>110</v>
      </c>
      <c r="B14" s="118"/>
      <c r="C14" s="118"/>
      <c r="D14" s="118"/>
      <c r="E14" s="118"/>
      <c r="F14" s="118"/>
      <c r="G14" s="118"/>
      <c r="H14" s="118"/>
      <c r="I14" s="118"/>
      <c r="J14" s="118"/>
      <c r="K14" s="118"/>
      <c r="L14" s="118"/>
      <c r="M14" s="118"/>
      <c r="N14" s="118"/>
    </row>
    <row r="15" spans="1:14" ht="20" x14ac:dyDescent="0.4">
      <c r="A15" s="122" t="s">
        <v>111</v>
      </c>
      <c r="B15" s="122"/>
      <c r="C15" s="122"/>
      <c r="D15" s="122"/>
      <c r="E15" s="122"/>
      <c r="F15" s="122"/>
      <c r="G15" s="122"/>
      <c r="H15" s="122"/>
      <c r="I15" s="122"/>
      <c r="J15" s="122"/>
      <c r="K15" s="122"/>
      <c r="L15" s="122"/>
      <c r="M15" s="122"/>
      <c r="N15" s="122"/>
    </row>
    <row r="16" spans="1:14" ht="20" x14ac:dyDescent="0.4">
      <c r="A16" s="122" t="s">
        <v>222</v>
      </c>
      <c r="B16" s="122"/>
      <c r="C16" s="122"/>
      <c r="D16" s="122"/>
      <c r="E16" s="122"/>
      <c r="F16" s="122"/>
      <c r="G16" s="122"/>
      <c r="H16" s="122"/>
      <c r="I16" s="122"/>
      <c r="J16" s="122"/>
      <c r="K16" s="122"/>
      <c r="L16" s="122"/>
      <c r="M16" s="122"/>
      <c r="N16" s="122"/>
    </row>
    <row r="17" spans="1:14" ht="13" x14ac:dyDescent="0.3">
      <c r="A17" s="130" t="s">
        <v>97</v>
      </c>
      <c r="B17" s="130"/>
      <c r="C17" s="130"/>
      <c r="D17" s="130"/>
      <c r="E17" s="130"/>
      <c r="F17" s="130"/>
      <c r="G17" s="130"/>
      <c r="H17" s="130"/>
      <c r="I17" s="130"/>
      <c r="J17" s="130"/>
      <c r="K17" s="130"/>
      <c r="L17" s="130"/>
      <c r="M17" s="130"/>
      <c r="N17" s="130"/>
    </row>
    <row r="18" spans="1:14" ht="13" x14ac:dyDescent="0.3">
      <c r="A18" s="115" t="s">
        <v>99</v>
      </c>
      <c r="B18" s="115"/>
      <c r="C18" s="115"/>
      <c r="D18" s="115"/>
      <c r="E18" s="115"/>
      <c r="F18" s="115"/>
      <c r="G18" s="115"/>
      <c r="H18" s="115"/>
      <c r="I18" s="115"/>
      <c r="J18" s="115"/>
      <c r="K18" s="115"/>
      <c r="L18" s="115"/>
      <c r="M18" s="115"/>
      <c r="N18" s="115"/>
    </row>
    <row r="19" spans="1:14" ht="13" x14ac:dyDescent="0.3">
      <c r="A19" s="115" t="s">
        <v>100</v>
      </c>
      <c r="B19" s="115"/>
      <c r="C19" s="115"/>
      <c r="D19" s="115"/>
      <c r="E19" s="115"/>
      <c r="F19" s="115"/>
      <c r="G19" s="115"/>
      <c r="H19" s="115"/>
      <c r="I19" s="115"/>
      <c r="J19" s="115"/>
      <c r="K19" s="115"/>
      <c r="L19" s="115"/>
      <c r="M19" s="115"/>
      <c r="N19" s="115"/>
    </row>
    <row r="20" spans="1:14" x14ac:dyDescent="0.25">
      <c r="A20" s="2"/>
      <c r="B20" s="2"/>
      <c r="C20" s="2"/>
      <c r="D20" s="2"/>
      <c r="E20" s="2"/>
      <c r="F20" s="2"/>
      <c r="G20" s="2"/>
      <c r="H20" s="2"/>
      <c r="I20" s="2"/>
      <c r="J20" s="2"/>
      <c r="K20" s="2"/>
      <c r="L20" s="2"/>
      <c r="M20" s="2"/>
      <c r="N20" s="2"/>
    </row>
    <row r="21" spans="1:14" ht="13" x14ac:dyDescent="0.3">
      <c r="A21" s="125" t="s">
        <v>102</v>
      </c>
      <c r="B21" s="125"/>
      <c r="C21" s="125"/>
      <c r="D21" s="125"/>
      <c r="E21" s="125"/>
      <c r="F21" s="125"/>
      <c r="G21" s="125"/>
      <c r="H21" s="125"/>
      <c r="I21" s="125"/>
      <c r="J21" s="125"/>
      <c r="K21" s="125"/>
      <c r="L21" s="125"/>
      <c r="M21" s="125"/>
      <c r="N21" s="125"/>
    </row>
    <row r="22" spans="1:14" ht="13" x14ac:dyDescent="0.3">
      <c r="A22" s="112" t="s">
        <v>101</v>
      </c>
      <c r="B22" s="112"/>
      <c r="C22" s="112"/>
      <c r="D22" s="112"/>
      <c r="E22" s="112"/>
      <c r="F22" s="112"/>
      <c r="G22" s="112"/>
      <c r="H22" s="112"/>
      <c r="I22" s="112"/>
      <c r="J22" s="112"/>
      <c r="K22" s="112"/>
      <c r="L22" s="112"/>
      <c r="M22" s="112"/>
      <c r="N22" s="112"/>
    </row>
    <row r="23" spans="1:14" x14ac:dyDescent="0.25">
      <c r="A23" s="2"/>
      <c r="B23" s="2"/>
      <c r="C23" s="2"/>
      <c r="D23" s="2"/>
      <c r="E23" s="2"/>
      <c r="F23" s="2"/>
      <c r="G23" s="2"/>
      <c r="H23" s="2"/>
      <c r="I23" s="2"/>
      <c r="J23" s="2"/>
      <c r="K23" s="2"/>
      <c r="L23" s="2"/>
      <c r="M23" s="2"/>
      <c r="N23" s="2"/>
    </row>
    <row r="24" spans="1:14" ht="13" x14ac:dyDescent="0.3">
      <c r="A24" s="125" t="s">
        <v>112</v>
      </c>
      <c r="B24" s="125"/>
      <c r="C24" s="125"/>
      <c r="D24" s="125"/>
      <c r="E24" s="125"/>
      <c r="F24" s="125"/>
      <c r="G24" s="125"/>
      <c r="H24" s="125"/>
      <c r="I24" s="125"/>
      <c r="J24" s="125"/>
      <c r="K24" s="125"/>
      <c r="L24" s="125"/>
      <c r="M24" s="125"/>
      <c r="N24" s="125"/>
    </row>
    <row r="25" spans="1:14" x14ac:dyDescent="0.25">
      <c r="A25" s="112" t="s">
        <v>167</v>
      </c>
      <c r="B25" s="112"/>
      <c r="C25" s="112"/>
      <c r="D25" s="112"/>
      <c r="E25" s="112"/>
      <c r="F25" s="112"/>
      <c r="G25" s="112"/>
      <c r="H25" s="112"/>
      <c r="I25" s="112"/>
      <c r="J25" s="112"/>
      <c r="K25" s="112"/>
      <c r="L25" s="112"/>
      <c r="M25" s="112"/>
      <c r="N25" s="112"/>
    </row>
    <row r="26" spans="1:14" x14ac:dyDescent="0.25">
      <c r="A26" s="2"/>
      <c r="B26" s="2"/>
      <c r="C26" s="2"/>
      <c r="D26" s="2"/>
      <c r="E26" s="2"/>
      <c r="F26" s="2"/>
      <c r="G26" s="2"/>
      <c r="H26" s="2"/>
      <c r="I26" s="2"/>
      <c r="J26" s="2"/>
      <c r="K26" s="2"/>
      <c r="L26" s="2"/>
      <c r="M26" s="2"/>
      <c r="N26" s="2"/>
    </row>
    <row r="27" spans="1:14" ht="13" x14ac:dyDescent="0.3">
      <c r="A27" s="114" t="s">
        <v>103</v>
      </c>
      <c r="B27" s="114"/>
      <c r="C27" s="114"/>
      <c r="D27" s="114"/>
      <c r="E27" s="114"/>
      <c r="F27" s="114"/>
      <c r="G27" s="114"/>
      <c r="H27" s="114"/>
      <c r="I27" s="114"/>
      <c r="J27" s="114"/>
      <c r="K27" s="114"/>
      <c r="L27" s="114"/>
      <c r="M27" s="114"/>
      <c r="N27" s="114"/>
    </row>
    <row r="28" spans="1:14" ht="13" x14ac:dyDescent="0.3">
      <c r="A28" s="5" t="s">
        <v>104</v>
      </c>
      <c r="B28" s="5"/>
      <c r="C28" s="5"/>
      <c r="D28" s="5"/>
      <c r="E28" s="5"/>
      <c r="F28" s="5"/>
      <c r="G28" s="5"/>
      <c r="H28" s="5"/>
      <c r="I28" s="5"/>
      <c r="J28" s="5"/>
      <c r="K28" s="5"/>
      <c r="L28" s="5"/>
      <c r="M28" s="5"/>
      <c r="N28" s="5"/>
    </row>
    <row r="29" spans="1:14" ht="13" x14ac:dyDescent="0.3">
      <c r="A29" s="115" t="s">
        <v>105</v>
      </c>
      <c r="B29" s="115"/>
      <c r="C29" s="115"/>
      <c r="D29" s="115"/>
      <c r="E29" s="115"/>
      <c r="F29" s="115"/>
      <c r="G29" s="115"/>
      <c r="H29" s="115"/>
      <c r="I29" s="115"/>
      <c r="J29" s="115"/>
      <c r="K29" s="115"/>
      <c r="L29" s="115"/>
      <c r="M29" s="115"/>
      <c r="N29" s="115"/>
    </row>
    <row r="30" spans="1:14" ht="13" x14ac:dyDescent="0.3">
      <c r="A30" s="115" t="s">
        <v>108</v>
      </c>
      <c r="B30" s="115"/>
      <c r="C30" s="115"/>
      <c r="D30" s="115"/>
      <c r="E30" s="115"/>
      <c r="F30" s="115"/>
      <c r="G30" s="115"/>
      <c r="H30" s="115"/>
      <c r="I30" s="115"/>
      <c r="J30" s="115"/>
      <c r="K30" s="115"/>
      <c r="L30" s="115"/>
      <c r="M30" s="115"/>
      <c r="N30" s="115"/>
    </row>
    <row r="31" spans="1:14" x14ac:dyDescent="0.25">
      <c r="A31" s="2"/>
      <c r="B31" s="2"/>
      <c r="C31" s="2"/>
      <c r="D31" s="2"/>
      <c r="E31" s="2"/>
      <c r="F31" s="2"/>
      <c r="G31" s="2"/>
      <c r="H31" s="2"/>
      <c r="I31" s="2"/>
      <c r="J31" s="2"/>
      <c r="K31" s="2"/>
      <c r="L31" s="2"/>
      <c r="M31" s="2"/>
      <c r="N31" s="2"/>
    </row>
    <row r="32" spans="1:14" x14ac:dyDescent="0.25">
      <c r="A32" s="112" t="s">
        <v>106</v>
      </c>
      <c r="B32" s="112"/>
      <c r="C32" s="112"/>
      <c r="D32" s="112"/>
      <c r="E32" s="112"/>
      <c r="F32" s="112"/>
      <c r="G32" s="112"/>
      <c r="H32" s="112"/>
      <c r="I32" s="112"/>
      <c r="J32" s="112"/>
      <c r="K32" s="112"/>
      <c r="L32" s="112"/>
      <c r="M32" s="112"/>
      <c r="N32" s="112"/>
    </row>
    <row r="33" spans="1:14" x14ac:dyDescent="0.25">
      <c r="A33" s="112" t="s">
        <v>107</v>
      </c>
      <c r="B33" s="112"/>
      <c r="C33" s="112"/>
      <c r="D33" s="112"/>
      <c r="E33" s="112"/>
      <c r="F33" s="112"/>
      <c r="G33" s="112"/>
      <c r="H33" s="112"/>
      <c r="I33" s="112"/>
      <c r="J33" s="112"/>
      <c r="K33" s="112"/>
      <c r="L33" s="112"/>
      <c r="M33" s="112"/>
      <c r="N33" s="112"/>
    </row>
    <row r="34" spans="1:14" x14ac:dyDescent="0.25">
      <c r="A34" s="2"/>
      <c r="B34" s="2"/>
      <c r="C34" s="2"/>
      <c r="D34" s="2"/>
      <c r="E34" s="2"/>
      <c r="F34" s="2"/>
      <c r="G34" s="2"/>
      <c r="H34" s="2"/>
      <c r="I34" s="2"/>
      <c r="J34" s="2"/>
      <c r="K34" s="2"/>
      <c r="L34" s="2"/>
      <c r="M34" s="2"/>
      <c r="N34" s="2"/>
    </row>
    <row r="35" spans="1:14" x14ac:dyDescent="0.25">
      <c r="A35" s="112" t="s">
        <v>109</v>
      </c>
      <c r="B35" s="112"/>
      <c r="C35" s="112"/>
      <c r="D35" s="112"/>
      <c r="E35" s="112"/>
      <c r="F35" s="112"/>
      <c r="G35" s="112"/>
      <c r="H35" s="112"/>
      <c r="I35" s="112"/>
      <c r="J35" s="112"/>
      <c r="K35" s="112"/>
      <c r="L35" s="112"/>
      <c r="M35" s="112"/>
      <c r="N35" s="112"/>
    </row>
    <row r="36" spans="1:14" x14ac:dyDescent="0.25">
      <c r="A36" s="112" t="s">
        <v>168</v>
      </c>
      <c r="B36" s="112"/>
      <c r="C36" s="112"/>
      <c r="D36" s="112"/>
      <c r="E36" s="112"/>
      <c r="F36" s="112"/>
      <c r="G36" s="112"/>
      <c r="H36" s="112"/>
      <c r="I36" s="112"/>
      <c r="J36" s="112"/>
      <c r="K36" s="112"/>
      <c r="L36" s="112"/>
      <c r="M36" s="112"/>
      <c r="N36" s="112"/>
    </row>
    <row r="37" spans="1:14" x14ac:dyDescent="0.25">
      <c r="A37" s="112" t="s">
        <v>113</v>
      </c>
      <c r="B37" s="112"/>
      <c r="C37" s="112"/>
      <c r="D37" s="112"/>
      <c r="E37" s="112"/>
      <c r="F37" s="112"/>
      <c r="G37" s="112"/>
      <c r="H37" s="112"/>
      <c r="I37" s="112"/>
      <c r="J37" s="112"/>
      <c r="K37" s="112"/>
      <c r="L37" s="112"/>
      <c r="M37" s="112"/>
      <c r="N37" s="112"/>
    </row>
    <row r="38" spans="1:14" x14ac:dyDescent="0.25">
      <c r="A38" s="2"/>
      <c r="B38" s="2"/>
      <c r="C38" s="2"/>
      <c r="D38" s="2"/>
      <c r="E38" s="2"/>
      <c r="F38" s="2"/>
      <c r="G38" s="2"/>
      <c r="H38" s="2"/>
      <c r="I38" s="2"/>
      <c r="J38" s="2"/>
      <c r="K38" s="2"/>
      <c r="L38" s="2"/>
      <c r="M38" s="2"/>
      <c r="N38" s="2"/>
    </row>
    <row r="39" spans="1:14" x14ac:dyDescent="0.25">
      <c r="A39" s="112" t="s">
        <v>169</v>
      </c>
      <c r="B39" s="112"/>
      <c r="C39" s="112"/>
      <c r="D39" s="112"/>
      <c r="E39" s="112"/>
      <c r="F39" s="112"/>
      <c r="G39" s="112"/>
      <c r="H39" s="112"/>
      <c r="I39" s="112"/>
      <c r="J39" s="112"/>
      <c r="K39" s="112"/>
      <c r="L39" s="112"/>
      <c r="M39" s="112"/>
      <c r="N39" s="112"/>
    </row>
    <row r="40" spans="1:14" x14ac:dyDescent="0.25">
      <c r="A40" s="112" t="s">
        <v>114</v>
      </c>
      <c r="B40" s="112"/>
      <c r="C40" s="112"/>
      <c r="D40" s="112"/>
      <c r="E40" s="112"/>
      <c r="F40" s="112"/>
      <c r="G40" s="112"/>
      <c r="H40" s="112"/>
      <c r="I40" s="112"/>
      <c r="J40" s="112"/>
      <c r="K40" s="112"/>
      <c r="L40" s="112"/>
      <c r="M40" s="112"/>
      <c r="N40" s="112"/>
    </row>
    <row r="41" spans="1:14" x14ac:dyDescent="0.25">
      <c r="A41" s="2"/>
      <c r="B41" s="2"/>
      <c r="C41" s="2"/>
      <c r="D41" s="2"/>
      <c r="E41" s="2"/>
      <c r="F41" s="2"/>
      <c r="G41" s="2"/>
      <c r="H41" s="2"/>
      <c r="I41" s="2"/>
      <c r="J41" s="2"/>
      <c r="K41" s="2"/>
      <c r="L41" s="2"/>
      <c r="M41" s="2"/>
      <c r="N41" s="2"/>
    </row>
    <row r="42" spans="1:14" ht="13" x14ac:dyDescent="0.3">
      <c r="A42" s="116" t="s">
        <v>115</v>
      </c>
      <c r="B42" s="116"/>
      <c r="C42" s="116"/>
      <c r="D42" s="116"/>
      <c r="E42" s="116"/>
      <c r="F42" s="116"/>
      <c r="G42" s="116"/>
      <c r="H42" s="116"/>
      <c r="I42" s="116"/>
      <c r="J42" s="116"/>
      <c r="K42" s="116"/>
      <c r="L42" s="116"/>
      <c r="M42" s="116"/>
      <c r="N42" s="116"/>
    </row>
    <row r="43" spans="1:14" ht="13" x14ac:dyDescent="0.3">
      <c r="A43" s="115" t="s">
        <v>116</v>
      </c>
      <c r="B43" s="115"/>
      <c r="C43" s="115"/>
      <c r="D43" s="115"/>
      <c r="E43" s="115"/>
      <c r="F43" s="115"/>
      <c r="G43" s="115"/>
      <c r="H43" s="115"/>
      <c r="I43" s="115"/>
      <c r="J43" s="115"/>
      <c r="K43" s="115"/>
      <c r="L43" s="115"/>
      <c r="M43" s="115"/>
      <c r="N43" s="115"/>
    </row>
    <row r="44" spans="1:14" ht="13" x14ac:dyDescent="0.3">
      <c r="A44" s="115" t="s">
        <v>117</v>
      </c>
      <c r="B44" s="115"/>
      <c r="C44" s="115"/>
      <c r="D44" s="115"/>
      <c r="E44" s="115"/>
      <c r="F44" s="115"/>
      <c r="G44" s="115"/>
      <c r="H44" s="115"/>
      <c r="I44" s="115"/>
      <c r="J44" s="115"/>
      <c r="K44" s="115"/>
      <c r="L44" s="115"/>
      <c r="M44" s="115"/>
      <c r="N44" s="115"/>
    </row>
    <row r="45" spans="1:14" x14ac:dyDescent="0.25">
      <c r="A45" s="2"/>
      <c r="B45" s="2"/>
      <c r="C45" s="2"/>
      <c r="D45" s="2"/>
      <c r="E45" s="2"/>
      <c r="F45" s="2"/>
      <c r="G45" s="2"/>
      <c r="H45" s="2"/>
      <c r="I45" s="2"/>
      <c r="J45" s="2"/>
      <c r="K45" s="2"/>
      <c r="L45" s="2"/>
      <c r="M45" s="2"/>
      <c r="N45" s="2"/>
    </row>
    <row r="46" spans="1:14" x14ac:dyDescent="0.25">
      <c r="A46" s="22" t="s">
        <v>118</v>
      </c>
      <c r="B46" s="22"/>
      <c r="C46" s="22"/>
      <c r="D46" s="22"/>
      <c r="E46" s="22"/>
      <c r="F46" s="22"/>
      <c r="G46" s="22"/>
      <c r="H46" s="22"/>
      <c r="I46" s="22"/>
      <c r="J46" s="22"/>
      <c r="K46" s="22"/>
      <c r="L46" s="22"/>
      <c r="M46" s="22"/>
      <c r="N46" s="22"/>
    </row>
    <row r="47" spans="1:14" x14ac:dyDescent="0.25">
      <c r="A47" s="22" t="s">
        <v>119</v>
      </c>
      <c r="B47" s="22"/>
      <c r="C47" s="22"/>
      <c r="D47" s="22"/>
      <c r="E47" s="22"/>
      <c r="F47" s="22"/>
      <c r="G47" s="22"/>
      <c r="H47" s="22"/>
      <c r="I47" s="22"/>
      <c r="J47" s="22"/>
      <c r="K47" s="22"/>
      <c r="L47" s="22"/>
      <c r="M47" s="22"/>
      <c r="N47" s="22"/>
    </row>
    <row r="48" spans="1:14" x14ac:dyDescent="0.25">
      <c r="A48" s="2"/>
      <c r="B48" s="2"/>
      <c r="C48" s="2"/>
      <c r="D48" s="2"/>
      <c r="E48" s="2"/>
      <c r="F48" s="2"/>
      <c r="G48" s="2"/>
      <c r="H48" s="2"/>
      <c r="I48" s="2"/>
      <c r="J48" s="2"/>
      <c r="K48" s="2"/>
      <c r="L48" s="2"/>
      <c r="M48" s="2"/>
      <c r="N48" s="2"/>
    </row>
    <row r="49" spans="1:14" x14ac:dyDescent="0.25">
      <c r="A49" s="112" t="s">
        <v>120</v>
      </c>
      <c r="B49" s="112"/>
      <c r="C49" s="112"/>
      <c r="D49" s="112"/>
      <c r="E49" s="112"/>
      <c r="F49" s="112"/>
      <c r="G49" s="112"/>
      <c r="H49" s="112"/>
      <c r="I49" s="112"/>
      <c r="J49" s="112"/>
      <c r="K49" s="112"/>
      <c r="L49" s="112"/>
      <c r="M49" s="112"/>
      <c r="N49" s="112"/>
    </row>
    <row r="50" spans="1:14" x14ac:dyDescent="0.25">
      <c r="A50" s="112" t="s">
        <v>170</v>
      </c>
      <c r="B50" s="112"/>
      <c r="C50" s="112"/>
      <c r="D50" s="112"/>
      <c r="E50" s="112"/>
      <c r="F50" s="112"/>
      <c r="G50" s="112"/>
      <c r="H50" s="112"/>
      <c r="I50" s="112"/>
      <c r="J50" s="112"/>
      <c r="K50" s="112"/>
      <c r="L50" s="112"/>
      <c r="M50" s="112"/>
      <c r="N50" s="112"/>
    </row>
    <row r="51" spans="1:14" ht="13" x14ac:dyDescent="0.3">
      <c r="A51" s="119" t="s">
        <v>174</v>
      </c>
      <c r="B51" s="120"/>
      <c r="C51" s="120"/>
      <c r="D51" s="120"/>
      <c r="E51" s="120"/>
      <c r="F51" s="120"/>
      <c r="G51" s="120"/>
      <c r="H51" s="120"/>
      <c r="I51" s="120"/>
      <c r="J51" s="120"/>
      <c r="K51" s="120"/>
      <c r="L51" s="120"/>
      <c r="M51" s="120"/>
      <c r="N51" s="120"/>
    </row>
    <row r="52" spans="1:14" ht="13" x14ac:dyDescent="0.3">
      <c r="A52" s="120" t="s">
        <v>171</v>
      </c>
      <c r="B52" s="120"/>
      <c r="C52" s="120"/>
      <c r="D52" s="120"/>
      <c r="E52" s="120"/>
      <c r="F52" s="120"/>
      <c r="G52" s="120"/>
      <c r="H52" s="120"/>
      <c r="I52" s="120"/>
      <c r="J52" s="120"/>
      <c r="K52" s="120"/>
      <c r="L52" s="120"/>
      <c r="M52" s="120"/>
      <c r="N52" s="120"/>
    </row>
    <row r="53" spans="1:14" x14ac:dyDescent="0.25">
      <c r="A53" s="112" t="s">
        <v>172</v>
      </c>
      <c r="B53" s="112"/>
      <c r="C53" s="112"/>
      <c r="D53" s="112"/>
      <c r="E53" s="112"/>
      <c r="F53" s="112"/>
      <c r="G53" s="112"/>
      <c r="H53" s="112"/>
      <c r="I53" s="112"/>
      <c r="J53" s="112"/>
      <c r="K53" s="112"/>
      <c r="L53" s="112"/>
      <c r="M53" s="112"/>
      <c r="N53" s="112"/>
    </row>
    <row r="54" spans="1:14" ht="13" x14ac:dyDescent="0.3">
      <c r="A54" s="115" t="s">
        <v>173</v>
      </c>
      <c r="B54" s="115"/>
      <c r="C54" s="115"/>
      <c r="D54" s="115"/>
      <c r="E54" s="115"/>
      <c r="F54" s="115"/>
      <c r="G54" s="115"/>
      <c r="H54" s="115"/>
      <c r="I54" s="115"/>
      <c r="J54" s="115"/>
      <c r="K54" s="115"/>
      <c r="L54" s="115"/>
      <c r="M54" s="115"/>
      <c r="N54" s="115"/>
    </row>
    <row r="55" spans="1:14" ht="13" x14ac:dyDescent="0.3">
      <c r="A55" s="4"/>
      <c r="B55" s="4"/>
      <c r="C55" s="4"/>
      <c r="D55" s="4"/>
      <c r="E55" s="4"/>
      <c r="F55" s="4"/>
      <c r="G55" s="4"/>
      <c r="H55" s="4"/>
      <c r="I55" s="4"/>
      <c r="J55" s="4"/>
      <c r="K55" s="4"/>
      <c r="L55" s="4"/>
      <c r="M55" s="4"/>
      <c r="N55" s="4"/>
    </row>
    <row r="56" spans="1:14" x14ac:dyDescent="0.25">
      <c r="A56" s="112" t="s">
        <v>121</v>
      </c>
      <c r="B56" s="112"/>
      <c r="C56" s="112"/>
      <c r="D56" s="112"/>
      <c r="E56" s="112"/>
      <c r="F56" s="112"/>
      <c r="G56" s="112"/>
      <c r="H56" s="112"/>
      <c r="I56" s="112"/>
      <c r="J56" s="112"/>
      <c r="K56" s="112"/>
      <c r="L56" s="112"/>
      <c r="M56" s="112"/>
      <c r="N56" s="112"/>
    </row>
    <row r="57" spans="1:14" x14ac:dyDescent="0.25">
      <c r="A57" s="3"/>
      <c r="B57" s="3"/>
      <c r="C57" s="3"/>
      <c r="D57" s="3"/>
      <c r="E57" s="3"/>
      <c r="F57" s="3"/>
      <c r="G57" s="3"/>
      <c r="H57" s="3"/>
      <c r="I57" s="3"/>
      <c r="J57" s="3"/>
      <c r="K57" s="3"/>
      <c r="L57" s="3"/>
      <c r="M57" s="3"/>
      <c r="N57" s="3"/>
    </row>
    <row r="58" spans="1:14" ht="13" x14ac:dyDescent="0.3">
      <c r="A58" s="131" t="s">
        <v>122</v>
      </c>
      <c r="B58" s="131"/>
      <c r="C58" s="131"/>
      <c r="D58" s="131"/>
      <c r="E58" s="131"/>
      <c r="F58" s="131"/>
      <c r="G58" s="131"/>
      <c r="H58" s="131"/>
      <c r="I58" s="131"/>
      <c r="J58" s="131"/>
      <c r="K58" s="131"/>
      <c r="L58" s="131"/>
      <c r="M58" s="131"/>
      <c r="N58" s="131"/>
    </row>
    <row r="59" spans="1:14" ht="13" x14ac:dyDescent="0.3">
      <c r="A59" s="115" t="s">
        <v>123</v>
      </c>
      <c r="B59" s="115"/>
      <c r="C59" s="115"/>
      <c r="D59" s="115"/>
      <c r="E59" s="115"/>
      <c r="F59" s="115"/>
      <c r="G59" s="115"/>
      <c r="H59" s="115"/>
      <c r="I59" s="115"/>
      <c r="J59" s="115"/>
      <c r="K59" s="115"/>
      <c r="L59" s="115"/>
      <c r="M59" s="115"/>
      <c r="N59" s="115"/>
    </row>
    <row r="60" spans="1:14" ht="13" x14ac:dyDescent="0.3">
      <c r="A60" s="115" t="s">
        <v>124</v>
      </c>
      <c r="B60" s="115"/>
      <c r="C60" s="115"/>
      <c r="D60" s="115"/>
      <c r="E60" s="115"/>
      <c r="F60" s="115"/>
      <c r="G60" s="115"/>
      <c r="H60" s="115"/>
      <c r="I60" s="115"/>
      <c r="J60" s="115"/>
      <c r="K60" s="115"/>
      <c r="L60" s="115"/>
      <c r="M60" s="115"/>
      <c r="N60" s="115"/>
    </row>
    <row r="61" spans="1:14" ht="13" x14ac:dyDescent="0.3">
      <c r="A61" s="115" t="s">
        <v>125</v>
      </c>
      <c r="B61" s="115"/>
      <c r="C61" s="115"/>
      <c r="D61" s="115"/>
      <c r="E61" s="115"/>
      <c r="F61" s="115"/>
      <c r="G61" s="115"/>
      <c r="H61" s="115"/>
      <c r="I61" s="115"/>
      <c r="J61" s="115"/>
      <c r="K61" s="115"/>
      <c r="L61" s="115"/>
      <c r="M61" s="115"/>
      <c r="N61" s="115"/>
    </row>
    <row r="62" spans="1:14" x14ac:dyDescent="0.25">
      <c r="A62" s="2"/>
      <c r="B62" s="2"/>
      <c r="C62" s="2"/>
      <c r="D62" s="2"/>
      <c r="E62" s="2"/>
      <c r="F62" s="2"/>
      <c r="G62" s="2"/>
      <c r="H62" s="2"/>
      <c r="I62" s="2"/>
      <c r="J62" s="2"/>
      <c r="K62" s="2"/>
      <c r="L62" s="2"/>
      <c r="M62" s="2"/>
      <c r="N62" s="2"/>
    </row>
    <row r="63" spans="1:14" x14ac:dyDescent="0.25">
      <c r="A63" s="112" t="s">
        <v>126</v>
      </c>
      <c r="B63" s="112"/>
      <c r="C63" s="112"/>
      <c r="D63" s="112"/>
      <c r="E63" s="112"/>
      <c r="F63" s="112"/>
      <c r="G63" s="112"/>
      <c r="H63" s="112"/>
      <c r="I63" s="112"/>
      <c r="J63" s="112"/>
      <c r="K63" s="112"/>
      <c r="L63" s="112"/>
      <c r="M63" s="112"/>
      <c r="N63" s="112"/>
    </row>
    <row r="64" spans="1:14" x14ac:dyDescent="0.25">
      <c r="A64" s="2"/>
      <c r="B64" s="2"/>
      <c r="C64" s="2"/>
      <c r="D64" s="2"/>
      <c r="E64" s="2"/>
      <c r="F64" s="2"/>
      <c r="G64" s="2"/>
      <c r="H64" s="2"/>
      <c r="I64" s="2"/>
      <c r="J64" s="2"/>
      <c r="K64" s="2"/>
      <c r="L64" s="2"/>
      <c r="M64" s="2"/>
      <c r="N64" s="2"/>
    </row>
    <row r="65" spans="1:14" x14ac:dyDescent="0.25">
      <c r="A65" s="112" t="s">
        <v>127</v>
      </c>
      <c r="B65" s="112"/>
      <c r="C65" s="112"/>
      <c r="D65" s="112"/>
      <c r="E65" s="112"/>
      <c r="F65" s="112"/>
      <c r="G65" s="112"/>
      <c r="H65" s="112"/>
      <c r="I65" s="112"/>
      <c r="J65" s="112"/>
      <c r="K65" s="112"/>
      <c r="L65" s="112"/>
      <c r="M65" s="112"/>
      <c r="N65" s="112"/>
    </row>
    <row r="66" spans="1:14" x14ac:dyDescent="0.25">
      <c r="A66" s="112" t="s">
        <v>212</v>
      </c>
      <c r="B66" s="112"/>
      <c r="C66" s="112"/>
      <c r="D66" s="112"/>
      <c r="E66" s="112"/>
      <c r="F66" s="112"/>
      <c r="G66" s="112"/>
      <c r="H66" s="112"/>
      <c r="I66" s="112"/>
      <c r="J66" s="112"/>
      <c r="K66" s="112"/>
      <c r="L66" s="112"/>
      <c r="M66" s="112"/>
      <c r="N66" s="112"/>
    </row>
    <row r="67" spans="1:14" x14ac:dyDescent="0.25">
      <c r="A67" s="2"/>
      <c r="B67" s="2"/>
      <c r="C67" s="2"/>
      <c r="D67" s="2"/>
      <c r="E67" s="2"/>
      <c r="F67" s="2"/>
      <c r="G67" s="2"/>
      <c r="H67" s="2"/>
      <c r="I67" s="2"/>
      <c r="J67" s="2"/>
      <c r="K67" s="2"/>
      <c r="L67" s="2"/>
      <c r="M67" s="2"/>
      <c r="N67" s="2"/>
    </row>
    <row r="68" spans="1:14" x14ac:dyDescent="0.25">
      <c r="A68" s="112" t="s">
        <v>128</v>
      </c>
      <c r="B68" s="112"/>
      <c r="C68" s="112"/>
      <c r="D68" s="112"/>
      <c r="E68" s="112"/>
      <c r="F68" s="112"/>
      <c r="G68" s="112"/>
      <c r="H68" s="112"/>
      <c r="I68" s="112"/>
      <c r="J68" s="112"/>
      <c r="K68" s="112"/>
      <c r="L68" s="112"/>
      <c r="M68" s="112"/>
      <c r="N68" s="112"/>
    </row>
    <row r="69" spans="1:14" x14ac:dyDescent="0.25">
      <c r="A69" s="2"/>
      <c r="B69" s="2"/>
      <c r="C69" s="2"/>
      <c r="D69" s="2"/>
      <c r="E69" s="2"/>
      <c r="F69" s="2"/>
      <c r="G69" s="2"/>
      <c r="H69" s="2"/>
      <c r="I69" s="2"/>
      <c r="J69" s="2"/>
      <c r="K69" s="2"/>
      <c r="L69" s="2"/>
      <c r="M69" s="2"/>
      <c r="N69" s="2"/>
    </row>
    <row r="70" spans="1:14" x14ac:dyDescent="0.25">
      <c r="A70" s="112" t="s">
        <v>129</v>
      </c>
      <c r="B70" s="112"/>
      <c r="C70" s="112"/>
      <c r="D70" s="112"/>
      <c r="E70" s="112"/>
      <c r="F70" s="112"/>
      <c r="G70" s="112"/>
      <c r="H70" s="112"/>
      <c r="I70" s="112"/>
      <c r="J70" s="112"/>
      <c r="K70" s="112"/>
      <c r="L70" s="112"/>
      <c r="M70" s="112"/>
      <c r="N70" s="112"/>
    </row>
    <row r="71" spans="1:14" x14ac:dyDescent="0.25">
      <c r="A71" s="112" t="s">
        <v>130</v>
      </c>
      <c r="B71" s="112"/>
      <c r="C71" s="112"/>
      <c r="D71" s="112"/>
      <c r="E71" s="112"/>
      <c r="F71" s="112"/>
      <c r="G71" s="112"/>
      <c r="H71" s="112"/>
      <c r="I71" s="112"/>
      <c r="J71" s="112"/>
      <c r="K71" s="112"/>
      <c r="L71" s="112"/>
      <c r="M71" s="112"/>
      <c r="N71" s="112"/>
    </row>
    <row r="72" spans="1:14" x14ac:dyDescent="0.25">
      <c r="A72" s="2"/>
      <c r="B72" s="2"/>
      <c r="C72" s="2"/>
      <c r="D72" s="2"/>
      <c r="E72" s="2"/>
      <c r="F72" s="2"/>
      <c r="G72" s="2"/>
      <c r="H72" s="2"/>
      <c r="I72" s="2"/>
      <c r="J72" s="2"/>
      <c r="K72" s="2"/>
      <c r="L72" s="2"/>
      <c r="M72" s="2"/>
      <c r="N72" s="2"/>
    </row>
    <row r="73" spans="1:14" x14ac:dyDescent="0.25">
      <c r="A73" s="112" t="s">
        <v>131</v>
      </c>
      <c r="B73" s="112"/>
      <c r="C73" s="112"/>
      <c r="D73" s="112"/>
      <c r="E73" s="112"/>
      <c r="F73" s="112"/>
      <c r="G73" s="112"/>
      <c r="H73" s="112"/>
      <c r="I73" s="112"/>
      <c r="J73" s="112"/>
      <c r="K73" s="112"/>
      <c r="L73" s="112"/>
      <c r="M73" s="112"/>
      <c r="N73" s="112"/>
    </row>
    <row r="74" spans="1:14" x14ac:dyDescent="0.25">
      <c r="A74" s="2"/>
      <c r="B74" s="2"/>
      <c r="C74" s="2"/>
      <c r="D74" s="2"/>
      <c r="E74" s="2"/>
      <c r="F74" s="2"/>
      <c r="G74" s="2"/>
      <c r="H74" s="2"/>
      <c r="I74" s="2"/>
      <c r="J74" s="2"/>
      <c r="K74" s="2"/>
      <c r="L74" s="2"/>
      <c r="M74" s="2"/>
      <c r="N74" s="2"/>
    </row>
    <row r="75" spans="1:14" ht="13" x14ac:dyDescent="0.3">
      <c r="A75" s="132" t="s">
        <v>132</v>
      </c>
      <c r="B75" s="132"/>
      <c r="C75" s="132"/>
      <c r="D75" s="132"/>
      <c r="E75" s="132"/>
      <c r="F75" s="132"/>
      <c r="G75" s="132"/>
      <c r="H75" s="132"/>
      <c r="I75" s="132"/>
      <c r="J75" s="132"/>
      <c r="K75" s="132"/>
      <c r="L75" s="132"/>
      <c r="M75" s="132"/>
      <c r="N75" s="132"/>
    </row>
    <row r="76" spans="1:14" ht="13" x14ac:dyDescent="0.3">
      <c r="A76" s="115" t="s">
        <v>133</v>
      </c>
      <c r="B76" s="115"/>
      <c r="C76" s="115"/>
      <c r="D76" s="115"/>
      <c r="E76" s="115"/>
      <c r="F76" s="115"/>
      <c r="G76" s="115"/>
      <c r="H76" s="115"/>
      <c r="I76" s="115"/>
      <c r="J76" s="115"/>
      <c r="K76" s="115"/>
      <c r="L76" s="115"/>
      <c r="M76" s="115"/>
      <c r="N76" s="115"/>
    </row>
    <row r="77" spans="1:14" ht="13" x14ac:dyDescent="0.3">
      <c r="A77" s="111" t="s">
        <v>134</v>
      </c>
      <c r="B77" s="111"/>
      <c r="C77" s="111"/>
      <c r="D77" s="111"/>
      <c r="E77" s="111"/>
      <c r="F77" s="111"/>
      <c r="G77" s="111"/>
      <c r="H77" s="111"/>
      <c r="I77" s="111"/>
      <c r="J77" s="111"/>
      <c r="K77" s="111"/>
      <c r="L77" s="111"/>
      <c r="M77" s="111"/>
      <c r="N77" s="111"/>
    </row>
    <row r="78" spans="1:14" x14ac:dyDescent="0.25">
      <c r="A78" s="2"/>
      <c r="B78" s="2"/>
      <c r="C78" s="2"/>
      <c r="D78" s="2"/>
      <c r="E78" s="2"/>
      <c r="F78" s="2"/>
      <c r="G78" s="2"/>
      <c r="H78" s="2"/>
      <c r="I78" s="2"/>
      <c r="J78" s="2"/>
      <c r="K78" s="2"/>
      <c r="L78" s="2"/>
      <c r="M78" s="2"/>
      <c r="N78" s="2"/>
    </row>
    <row r="79" spans="1:14" x14ac:dyDescent="0.25">
      <c r="A79" s="112" t="s">
        <v>135</v>
      </c>
      <c r="B79" s="112"/>
      <c r="C79" s="112"/>
      <c r="D79" s="112"/>
      <c r="E79" s="112"/>
      <c r="F79" s="112"/>
      <c r="G79" s="112"/>
      <c r="H79" s="112"/>
      <c r="I79" s="112"/>
      <c r="J79" s="112"/>
      <c r="K79" s="112"/>
      <c r="L79" s="112"/>
      <c r="M79" s="112"/>
      <c r="N79" s="112"/>
    </row>
    <row r="80" spans="1:14" x14ac:dyDescent="0.25">
      <c r="A80" s="112" t="s">
        <v>136</v>
      </c>
      <c r="B80" s="112"/>
      <c r="C80" s="112"/>
      <c r="D80" s="112"/>
      <c r="E80" s="112"/>
      <c r="F80" s="112"/>
      <c r="G80" s="112"/>
      <c r="H80" s="112"/>
      <c r="I80" s="112"/>
      <c r="J80" s="112"/>
      <c r="K80" s="112"/>
      <c r="L80" s="112"/>
      <c r="M80" s="112"/>
      <c r="N80" s="112"/>
    </row>
    <row r="81" spans="1:14" x14ac:dyDescent="0.25">
      <c r="A81" s="112" t="s">
        <v>137</v>
      </c>
      <c r="B81" s="112"/>
      <c r="C81" s="112"/>
      <c r="D81" s="112"/>
      <c r="E81" s="112"/>
      <c r="F81" s="112"/>
      <c r="G81" s="112"/>
      <c r="H81" s="112"/>
      <c r="I81" s="112"/>
      <c r="J81" s="112"/>
      <c r="K81" s="112"/>
      <c r="L81" s="112"/>
      <c r="M81" s="112"/>
      <c r="N81" s="112"/>
    </row>
    <row r="82" spans="1:14" ht="13" x14ac:dyDescent="0.3">
      <c r="A82" s="125" t="s">
        <v>267</v>
      </c>
      <c r="B82" s="125"/>
      <c r="C82" s="125"/>
      <c r="D82" s="125"/>
      <c r="E82" s="125"/>
      <c r="F82" s="125"/>
      <c r="G82" s="125"/>
      <c r="H82" s="125"/>
      <c r="I82" s="125"/>
      <c r="J82" s="125"/>
      <c r="K82" s="125"/>
      <c r="L82" s="125"/>
      <c r="M82" s="125"/>
      <c r="N82" s="125"/>
    </row>
    <row r="83" spans="1:14" x14ac:dyDescent="0.25">
      <c r="A83" s="112" t="s">
        <v>138</v>
      </c>
      <c r="B83" s="112"/>
      <c r="C83" s="112"/>
      <c r="D83" s="112"/>
      <c r="E83" s="112"/>
      <c r="F83" s="112"/>
      <c r="G83" s="112"/>
      <c r="H83" s="112"/>
      <c r="I83" s="112"/>
      <c r="J83" s="112"/>
      <c r="K83" s="112"/>
      <c r="L83" s="112"/>
      <c r="M83" s="112"/>
      <c r="N83" s="112"/>
    </row>
    <row r="84" spans="1:14" x14ac:dyDescent="0.25">
      <c r="A84" s="112" t="s">
        <v>139</v>
      </c>
      <c r="B84" s="112"/>
      <c r="C84" s="112"/>
      <c r="D84" s="112"/>
      <c r="E84" s="112"/>
      <c r="F84" s="112"/>
      <c r="G84" s="112"/>
      <c r="H84" s="112"/>
      <c r="I84" s="112"/>
      <c r="J84" s="112"/>
      <c r="K84" s="112"/>
      <c r="L84" s="112"/>
      <c r="M84" s="112"/>
      <c r="N84" s="112"/>
    </row>
    <row r="85" spans="1:14" x14ac:dyDescent="0.25">
      <c r="A85" s="3"/>
      <c r="B85" s="3"/>
      <c r="C85" s="3"/>
      <c r="D85" s="3"/>
      <c r="E85" s="3"/>
      <c r="F85" s="3"/>
      <c r="G85" s="3"/>
      <c r="H85" s="3"/>
      <c r="I85" s="3"/>
      <c r="J85" s="3"/>
      <c r="K85" s="3"/>
      <c r="L85" s="3"/>
      <c r="M85" s="3"/>
      <c r="N85" s="3"/>
    </row>
    <row r="86" spans="1:14" x14ac:dyDescent="0.25">
      <c r="A86" s="126" t="s">
        <v>214</v>
      </c>
      <c r="B86" s="126"/>
      <c r="C86" s="126"/>
      <c r="D86" s="126"/>
      <c r="E86" s="126"/>
      <c r="F86" s="126"/>
      <c r="G86" s="126"/>
      <c r="H86" s="126"/>
      <c r="I86" s="126"/>
      <c r="J86" s="126"/>
      <c r="K86" s="126"/>
      <c r="L86" s="126"/>
      <c r="M86" s="126"/>
      <c r="N86" s="126"/>
    </row>
    <row r="87" spans="1:14" ht="16.5" customHeight="1" x14ac:dyDescent="0.25">
      <c r="A87" s="135" t="s">
        <v>279</v>
      </c>
      <c r="B87" s="135"/>
      <c r="C87" s="135"/>
      <c r="D87" s="135"/>
      <c r="E87" s="135"/>
      <c r="F87" s="135"/>
      <c r="G87" s="135"/>
      <c r="H87" s="135"/>
      <c r="I87" s="135"/>
      <c r="J87" s="135"/>
      <c r="K87" s="135"/>
      <c r="L87" s="135"/>
      <c r="M87" s="135"/>
      <c r="N87" s="135"/>
    </row>
    <row r="88" spans="1:14" ht="13" x14ac:dyDescent="0.3">
      <c r="A88" s="3"/>
      <c r="B88" s="6" t="s">
        <v>140</v>
      </c>
      <c r="C88" s="6"/>
      <c r="D88" s="7"/>
      <c r="E88" s="7"/>
      <c r="F88" s="7"/>
      <c r="G88" s="3"/>
      <c r="H88" s="3"/>
      <c r="I88" s="3"/>
      <c r="J88" s="3"/>
      <c r="K88" s="3"/>
      <c r="L88" s="3"/>
      <c r="M88" s="3"/>
      <c r="N88" s="3"/>
    </row>
    <row r="89" spans="1:14" x14ac:dyDescent="0.25">
      <c r="A89" s="3"/>
      <c r="B89" s="8" t="s">
        <v>141</v>
      </c>
      <c r="C89" s="8"/>
      <c r="D89" s="9"/>
      <c r="E89" s="9" t="s">
        <v>142</v>
      </c>
      <c r="F89" s="10"/>
      <c r="G89" s="3"/>
      <c r="H89" s="3"/>
      <c r="I89" s="3"/>
      <c r="J89" s="3"/>
      <c r="K89" s="3"/>
      <c r="L89" s="3"/>
      <c r="M89" s="3"/>
      <c r="N89" s="3"/>
    </row>
    <row r="90" spans="1:14" x14ac:dyDescent="0.25">
      <c r="A90" s="3"/>
      <c r="B90" s="11" t="s">
        <v>143</v>
      </c>
      <c r="C90" s="11"/>
      <c r="D90" s="11"/>
      <c r="E90" s="12">
        <v>2</v>
      </c>
      <c r="F90" s="3"/>
      <c r="G90" s="3"/>
      <c r="H90" s="3"/>
      <c r="I90" s="3"/>
      <c r="J90" s="3"/>
      <c r="K90" s="3"/>
      <c r="L90" s="3"/>
      <c r="M90" s="3"/>
      <c r="N90" s="3"/>
    </row>
    <row r="91" spans="1:14" x14ac:dyDescent="0.25">
      <c r="A91" s="3"/>
      <c r="B91" s="11" t="s">
        <v>144</v>
      </c>
      <c r="C91" s="11"/>
      <c r="D91" s="3"/>
      <c r="E91" s="11" t="s">
        <v>145</v>
      </c>
      <c r="F91" s="11"/>
      <c r="G91" s="3"/>
      <c r="H91" s="3"/>
      <c r="I91" s="3"/>
      <c r="J91" s="3"/>
      <c r="K91" s="3"/>
      <c r="L91" s="3"/>
      <c r="M91" s="3"/>
      <c r="N91" s="3"/>
    </row>
    <row r="92" spans="1:14" x14ac:dyDescent="0.25">
      <c r="A92" s="3"/>
      <c r="B92" s="9" t="s">
        <v>146</v>
      </c>
      <c r="C92" s="9"/>
      <c r="D92" s="10"/>
      <c r="E92" s="13">
        <v>1</v>
      </c>
      <c r="F92" s="10"/>
      <c r="G92" s="3"/>
      <c r="H92" s="3"/>
      <c r="I92" s="3"/>
      <c r="J92" s="3"/>
      <c r="K92" s="3"/>
      <c r="L92" s="3"/>
      <c r="M92" s="3"/>
      <c r="N92" s="3"/>
    </row>
    <row r="93" spans="1:14" x14ac:dyDescent="0.25">
      <c r="A93" s="2"/>
      <c r="B93" s="2"/>
      <c r="C93" s="2"/>
      <c r="D93" s="2"/>
      <c r="E93" s="2"/>
      <c r="F93" s="2"/>
      <c r="G93" s="2"/>
      <c r="H93" s="2"/>
      <c r="I93" s="2"/>
      <c r="J93" s="2"/>
      <c r="K93" s="2"/>
      <c r="L93" s="2"/>
      <c r="M93" s="2"/>
      <c r="N93" s="2"/>
    </row>
    <row r="94" spans="1:14" x14ac:dyDescent="0.25">
      <c r="A94" s="2"/>
      <c r="B94" s="2"/>
      <c r="C94" s="2"/>
      <c r="D94" s="2"/>
      <c r="E94" s="2"/>
      <c r="F94" s="2"/>
      <c r="G94" s="2"/>
      <c r="H94" s="2"/>
      <c r="I94" s="2"/>
      <c r="J94" s="2"/>
      <c r="K94" s="2"/>
      <c r="L94" s="2"/>
      <c r="M94" s="2"/>
      <c r="N94" s="2"/>
    </row>
    <row r="95" spans="1:14" ht="13" x14ac:dyDescent="0.3">
      <c r="A95" s="133" t="s">
        <v>147</v>
      </c>
      <c r="B95" s="133"/>
      <c r="C95" s="133"/>
      <c r="D95" s="133"/>
      <c r="E95" s="133"/>
      <c r="F95" s="133"/>
      <c r="G95" s="133"/>
      <c r="H95" s="133"/>
      <c r="I95" s="133"/>
      <c r="J95" s="133"/>
      <c r="K95" s="133"/>
      <c r="L95" s="133"/>
      <c r="M95" s="133"/>
      <c r="N95" s="133"/>
    </row>
    <row r="96" spans="1:14" ht="13" x14ac:dyDescent="0.3">
      <c r="A96" s="115" t="s">
        <v>148</v>
      </c>
      <c r="B96" s="115"/>
      <c r="C96" s="115"/>
      <c r="D96" s="115"/>
      <c r="E96" s="115"/>
      <c r="F96" s="115"/>
      <c r="G96" s="115"/>
      <c r="H96" s="115"/>
      <c r="I96" s="115"/>
      <c r="J96" s="115"/>
      <c r="K96" s="115"/>
      <c r="L96" s="115"/>
      <c r="M96" s="115"/>
      <c r="N96" s="115"/>
    </row>
    <row r="97" spans="1:14" ht="13" x14ac:dyDescent="0.3">
      <c r="A97" s="4"/>
      <c r="B97" s="4"/>
      <c r="C97" s="4"/>
      <c r="D97" s="4"/>
      <c r="E97" s="4"/>
      <c r="F97" s="4"/>
      <c r="G97" s="4"/>
      <c r="H97" s="4"/>
      <c r="I97" s="4"/>
      <c r="J97" s="4"/>
      <c r="K97" s="4"/>
      <c r="L97" s="4"/>
      <c r="M97" s="4"/>
      <c r="N97" s="4"/>
    </row>
    <row r="98" spans="1:14" x14ac:dyDescent="0.25">
      <c r="A98" s="2"/>
      <c r="B98" s="2"/>
      <c r="C98" s="2"/>
      <c r="D98" s="2"/>
      <c r="E98" s="2"/>
      <c r="F98" s="2"/>
      <c r="G98" s="2"/>
      <c r="H98" s="2"/>
      <c r="I98" s="2"/>
      <c r="J98" s="2"/>
      <c r="K98" s="2"/>
      <c r="L98" s="2"/>
      <c r="M98" s="2"/>
      <c r="N98" s="2"/>
    </row>
    <row r="99" spans="1:14" ht="13" x14ac:dyDescent="0.3">
      <c r="A99" s="134" t="s">
        <v>149</v>
      </c>
      <c r="B99" s="134"/>
      <c r="C99" s="134"/>
      <c r="D99" s="134"/>
      <c r="E99" s="134"/>
      <c r="F99" s="134"/>
      <c r="G99" s="134"/>
      <c r="H99" s="134"/>
      <c r="I99" s="134"/>
      <c r="J99" s="134"/>
      <c r="K99" s="134"/>
      <c r="L99" s="134"/>
      <c r="M99" s="134"/>
      <c r="N99" s="134"/>
    </row>
    <row r="100" spans="1:14" ht="13" x14ac:dyDescent="0.3">
      <c r="A100" s="115" t="s">
        <v>150</v>
      </c>
      <c r="B100" s="115"/>
      <c r="C100" s="115"/>
      <c r="D100" s="115"/>
      <c r="E100" s="115"/>
      <c r="F100" s="115"/>
      <c r="G100" s="115"/>
      <c r="H100" s="115"/>
      <c r="I100" s="115"/>
      <c r="J100" s="115"/>
      <c r="K100" s="115"/>
      <c r="L100" s="115"/>
      <c r="M100" s="115"/>
      <c r="N100" s="115"/>
    </row>
    <row r="101" spans="1:14" ht="13" x14ac:dyDescent="0.3">
      <c r="A101" s="111" t="s">
        <v>151</v>
      </c>
      <c r="B101" s="111"/>
      <c r="C101" s="111"/>
      <c r="D101" s="111"/>
      <c r="E101" s="111"/>
      <c r="F101" s="111"/>
      <c r="G101" s="111"/>
      <c r="H101" s="111"/>
      <c r="I101" s="111"/>
      <c r="J101" s="111"/>
      <c r="K101" s="111"/>
      <c r="L101" s="111"/>
      <c r="M101" s="111"/>
      <c r="N101" s="111"/>
    </row>
    <row r="102" spans="1:14" x14ac:dyDescent="0.25">
      <c r="A102" s="2"/>
      <c r="B102" s="2"/>
      <c r="C102" s="2"/>
      <c r="D102" s="2"/>
      <c r="E102" s="2"/>
      <c r="F102" s="2"/>
      <c r="G102" s="2"/>
      <c r="H102" s="2"/>
      <c r="I102" s="2"/>
      <c r="J102" s="2"/>
      <c r="K102" s="2"/>
      <c r="L102" s="2"/>
      <c r="M102" s="2"/>
      <c r="N102" s="2"/>
    </row>
    <row r="103" spans="1:14" x14ac:dyDescent="0.25">
      <c r="A103" s="112" t="s">
        <v>152</v>
      </c>
      <c r="B103" s="112"/>
      <c r="C103" s="112"/>
      <c r="D103" s="112"/>
      <c r="E103" s="112"/>
      <c r="F103" s="112"/>
      <c r="G103" s="112"/>
      <c r="H103" s="112"/>
      <c r="I103" s="112"/>
      <c r="J103" s="112"/>
      <c r="K103" s="112"/>
      <c r="L103" s="112"/>
      <c r="M103" s="112"/>
      <c r="N103" s="112"/>
    </row>
    <row r="104" spans="1:14" x14ac:dyDescent="0.25">
      <c r="A104" s="112" t="s">
        <v>153</v>
      </c>
      <c r="B104" s="112"/>
      <c r="C104" s="112"/>
      <c r="D104" s="112"/>
      <c r="E104" s="112"/>
      <c r="F104" s="112"/>
      <c r="G104" s="112"/>
      <c r="H104" s="112"/>
      <c r="I104" s="112"/>
      <c r="J104" s="112"/>
      <c r="K104" s="112"/>
      <c r="L104" s="112"/>
      <c r="M104" s="112"/>
      <c r="N104" s="112"/>
    </row>
    <row r="105" spans="1:14" x14ac:dyDescent="0.25">
      <c r="A105" s="2"/>
      <c r="B105" s="2"/>
      <c r="C105" s="2"/>
      <c r="D105" s="2"/>
      <c r="E105" s="2"/>
      <c r="F105" s="2"/>
      <c r="G105" s="2"/>
      <c r="H105" s="2"/>
      <c r="I105" s="2"/>
      <c r="J105" s="2"/>
      <c r="K105" s="2"/>
      <c r="L105" s="2"/>
      <c r="M105" s="2"/>
      <c r="N105" s="2"/>
    </row>
    <row r="106" spans="1:14" x14ac:dyDescent="0.25">
      <c r="A106" s="112" t="s">
        <v>154</v>
      </c>
      <c r="B106" s="112"/>
      <c r="C106" s="112"/>
      <c r="D106" s="112"/>
      <c r="E106" s="112"/>
      <c r="F106" s="112"/>
      <c r="G106" s="112"/>
      <c r="H106" s="112"/>
      <c r="I106" s="112"/>
      <c r="J106" s="112"/>
      <c r="K106" s="112"/>
      <c r="L106" s="112"/>
      <c r="M106" s="112"/>
      <c r="N106" s="112"/>
    </row>
    <row r="107" spans="1:14" x14ac:dyDescent="0.25">
      <c r="A107" s="2"/>
      <c r="B107" s="2"/>
      <c r="C107" s="2"/>
      <c r="D107" s="2"/>
      <c r="E107" s="2"/>
      <c r="F107" s="2"/>
      <c r="G107" s="2"/>
      <c r="H107" s="2"/>
      <c r="I107" s="2"/>
      <c r="J107" s="2"/>
      <c r="K107" s="2"/>
      <c r="L107" s="2"/>
      <c r="M107" s="2"/>
      <c r="N107" s="2"/>
    </row>
    <row r="108" spans="1:14" x14ac:dyDescent="0.25">
      <c r="A108" s="112" t="s">
        <v>155</v>
      </c>
      <c r="B108" s="112"/>
      <c r="C108" s="112"/>
      <c r="D108" s="112"/>
      <c r="E108" s="112"/>
      <c r="F108" s="112"/>
      <c r="G108" s="112"/>
      <c r="H108" s="112"/>
      <c r="I108" s="112"/>
      <c r="J108" s="112"/>
      <c r="K108" s="112"/>
      <c r="L108" s="112"/>
      <c r="M108" s="112"/>
      <c r="N108" s="112"/>
    </row>
    <row r="109" spans="1:14" x14ac:dyDescent="0.25">
      <c r="A109" s="2"/>
      <c r="B109" s="2"/>
      <c r="C109" s="2"/>
      <c r="D109" s="2"/>
      <c r="E109" s="2"/>
      <c r="F109" s="2"/>
      <c r="G109" s="2"/>
      <c r="H109" s="2"/>
      <c r="I109" s="2"/>
      <c r="J109" s="2"/>
      <c r="K109" s="2"/>
      <c r="L109" s="2"/>
      <c r="M109" s="2"/>
      <c r="N109" s="2"/>
    </row>
    <row r="110" spans="1:14" x14ac:dyDescent="0.25">
      <c r="A110" s="112" t="s">
        <v>156</v>
      </c>
      <c r="B110" s="112"/>
      <c r="C110" s="112"/>
      <c r="D110" s="112"/>
      <c r="E110" s="112"/>
      <c r="F110" s="112"/>
      <c r="G110" s="112"/>
      <c r="H110" s="112"/>
      <c r="I110" s="112"/>
      <c r="J110" s="112"/>
      <c r="K110" s="112"/>
      <c r="L110" s="112"/>
      <c r="M110" s="112"/>
      <c r="N110" s="112"/>
    </row>
    <row r="111" spans="1:14" x14ac:dyDescent="0.25">
      <c r="A111" s="112" t="s">
        <v>157</v>
      </c>
      <c r="B111" s="112"/>
      <c r="C111" s="112"/>
      <c r="D111" s="112"/>
      <c r="E111" s="112"/>
      <c r="F111" s="112"/>
      <c r="G111" s="112"/>
      <c r="H111" s="112"/>
      <c r="I111" s="112"/>
      <c r="J111" s="112"/>
      <c r="K111" s="112"/>
      <c r="L111" s="112"/>
      <c r="M111" s="112"/>
      <c r="N111" s="112"/>
    </row>
    <row r="112" spans="1:14" ht="13" x14ac:dyDescent="0.3">
      <c r="A112" s="125" t="s">
        <v>213</v>
      </c>
      <c r="B112" s="125"/>
      <c r="C112" s="125"/>
      <c r="D112" s="125"/>
      <c r="E112" s="125"/>
      <c r="F112" s="125"/>
      <c r="G112" s="125"/>
      <c r="H112" s="125"/>
      <c r="I112" s="125"/>
      <c r="J112" s="125"/>
      <c r="K112" s="125"/>
      <c r="L112" s="125"/>
      <c r="M112" s="125"/>
      <c r="N112" s="125"/>
    </row>
    <row r="113" spans="1:14" ht="13" x14ac:dyDescent="0.3">
      <c r="A113" s="137" t="s">
        <v>158</v>
      </c>
      <c r="B113" s="137"/>
      <c r="C113" s="137"/>
      <c r="D113" s="137"/>
      <c r="E113" s="137"/>
      <c r="F113" s="137"/>
      <c r="G113" s="137"/>
      <c r="H113" s="137"/>
      <c r="I113" s="137"/>
      <c r="J113" s="137"/>
      <c r="K113" s="137"/>
      <c r="L113" s="137"/>
      <c r="M113" s="137"/>
      <c r="N113" s="137"/>
    </row>
    <row r="114" spans="1:14" ht="13" x14ac:dyDescent="0.3">
      <c r="A114" s="115" t="s">
        <v>159</v>
      </c>
      <c r="B114" s="115"/>
      <c r="C114" s="115"/>
      <c r="D114" s="115"/>
      <c r="E114" s="115"/>
      <c r="F114" s="115"/>
      <c r="G114" s="115"/>
      <c r="H114" s="115"/>
      <c r="I114" s="115"/>
      <c r="J114" s="115"/>
      <c r="K114" s="115"/>
      <c r="L114" s="115"/>
      <c r="M114" s="115"/>
      <c r="N114" s="115"/>
    </row>
    <row r="115" spans="1:14" x14ac:dyDescent="0.25">
      <c r="A115" s="2"/>
      <c r="B115" s="2"/>
      <c r="C115" s="2"/>
      <c r="D115" s="2"/>
      <c r="E115" s="2"/>
      <c r="F115" s="2"/>
      <c r="G115" s="2"/>
      <c r="H115" s="2"/>
      <c r="I115" s="2"/>
      <c r="J115" s="2"/>
      <c r="K115" s="2"/>
      <c r="L115" s="2"/>
      <c r="M115" s="2"/>
      <c r="N115" s="2"/>
    </row>
    <row r="116" spans="1:14" x14ac:dyDescent="0.25">
      <c r="A116" s="112" t="s">
        <v>160</v>
      </c>
      <c r="B116" s="112"/>
      <c r="C116" s="112"/>
      <c r="D116" s="112"/>
      <c r="E116" s="112"/>
      <c r="F116" s="112"/>
      <c r="G116" s="112"/>
      <c r="H116" s="112"/>
      <c r="I116" s="112"/>
      <c r="J116" s="112"/>
      <c r="K116" s="112"/>
      <c r="L116" s="112"/>
      <c r="M116" s="112"/>
      <c r="N116" s="112"/>
    </row>
    <row r="117" spans="1:14" x14ac:dyDescent="0.25">
      <c r="A117" s="2"/>
      <c r="B117" s="2"/>
      <c r="C117" s="2"/>
      <c r="D117" s="2"/>
      <c r="E117" s="2"/>
      <c r="F117" s="2"/>
      <c r="G117" s="2"/>
      <c r="H117" s="2"/>
      <c r="I117" s="2"/>
      <c r="J117" s="2"/>
      <c r="K117" s="2"/>
      <c r="L117" s="2"/>
      <c r="M117" s="2"/>
      <c r="N117" s="2"/>
    </row>
    <row r="118" spans="1:14" x14ac:dyDescent="0.25">
      <c r="A118" s="112" t="s">
        <v>161</v>
      </c>
      <c r="B118" s="112"/>
      <c r="C118" s="112"/>
      <c r="D118" s="112"/>
      <c r="E118" s="112"/>
      <c r="F118" s="112"/>
      <c r="G118" s="112"/>
      <c r="H118" s="112"/>
      <c r="I118" s="112"/>
      <c r="J118" s="112"/>
      <c r="K118" s="112"/>
      <c r="L118" s="112"/>
      <c r="M118" s="112"/>
      <c r="N118" s="112"/>
    </row>
    <row r="119" spans="1:14" x14ac:dyDescent="0.25">
      <c r="A119" s="2"/>
      <c r="B119" s="2"/>
      <c r="C119" s="2"/>
      <c r="D119" s="2"/>
      <c r="E119" s="2"/>
      <c r="F119" s="2"/>
      <c r="G119" s="2"/>
      <c r="H119" s="2"/>
      <c r="I119" s="2"/>
      <c r="J119" s="2"/>
      <c r="K119" s="2"/>
      <c r="L119" s="2"/>
      <c r="M119" s="2"/>
      <c r="N119" s="2"/>
    </row>
    <row r="120" spans="1:14" x14ac:dyDescent="0.25">
      <c r="A120" s="112" t="s">
        <v>162</v>
      </c>
      <c r="B120" s="112"/>
      <c r="C120" s="112"/>
      <c r="D120" s="112"/>
      <c r="E120" s="112"/>
      <c r="F120" s="112"/>
      <c r="G120" s="112"/>
      <c r="H120" s="112"/>
      <c r="I120" s="112"/>
      <c r="J120" s="112"/>
      <c r="K120" s="112"/>
      <c r="L120" s="112"/>
      <c r="M120" s="112"/>
      <c r="N120" s="112"/>
    </row>
    <row r="121" spans="1:14" x14ac:dyDescent="0.25">
      <c r="A121" s="2"/>
      <c r="B121" s="2"/>
      <c r="C121" s="2"/>
      <c r="D121" s="2"/>
      <c r="E121" s="2"/>
      <c r="F121" s="2"/>
      <c r="G121" s="2"/>
      <c r="H121" s="2"/>
      <c r="I121" s="2"/>
      <c r="J121" s="2"/>
      <c r="K121" s="2"/>
      <c r="L121" s="2"/>
      <c r="M121" s="2"/>
      <c r="N121" s="2"/>
    </row>
    <row r="122" spans="1:14" x14ac:dyDescent="0.25">
      <c r="A122" s="112" t="s">
        <v>163</v>
      </c>
      <c r="B122" s="112"/>
      <c r="C122" s="112"/>
      <c r="D122" s="112"/>
      <c r="E122" s="112"/>
      <c r="F122" s="112"/>
      <c r="G122" s="112"/>
      <c r="H122" s="112"/>
      <c r="I122" s="112"/>
      <c r="J122" s="112"/>
      <c r="K122" s="112"/>
      <c r="L122" s="112"/>
      <c r="M122" s="112"/>
      <c r="N122" s="112"/>
    </row>
    <row r="123" spans="1:14" x14ac:dyDescent="0.25">
      <c r="A123" s="2"/>
      <c r="B123" s="2"/>
      <c r="C123" s="2"/>
      <c r="D123" s="2"/>
      <c r="E123" s="2"/>
      <c r="F123" s="2"/>
      <c r="G123" s="2"/>
      <c r="H123" s="2"/>
      <c r="I123" s="2"/>
      <c r="J123" s="2"/>
      <c r="K123" s="2"/>
      <c r="L123" s="2"/>
      <c r="M123" s="2"/>
      <c r="N123" s="2"/>
    </row>
    <row r="124" spans="1:14" x14ac:dyDescent="0.25">
      <c r="A124" s="112" t="s">
        <v>164</v>
      </c>
      <c r="B124" s="112"/>
      <c r="C124" s="112"/>
      <c r="D124" s="112"/>
      <c r="E124" s="112"/>
      <c r="F124" s="112"/>
      <c r="G124" s="112"/>
      <c r="H124" s="112"/>
      <c r="I124" s="112"/>
      <c r="J124" s="112"/>
      <c r="K124" s="112"/>
      <c r="L124" s="112"/>
      <c r="M124" s="112"/>
      <c r="N124" s="112"/>
    </row>
    <row r="125" spans="1:14" x14ac:dyDescent="0.25">
      <c r="A125" s="112" t="s">
        <v>165</v>
      </c>
      <c r="B125" s="112"/>
      <c r="C125" s="112"/>
      <c r="D125" s="112"/>
      <c r="E125" s="112"/>
      <c r="F125" s="112"/>
      <c r="G125" s="112"/>
      <c r="H125" s="112"/>
      <c r="I125" s="112"/>
      <c r="J125" s="112"/>
      <c r="K125" s="112"/>
      <c r="L125" s="112"/>
      <c r="M125" s="112"/>
      <c r="N125" s="112"/>
    </row>
    <row r="126" spans="1:14" ht="13" x14ac:dyDescent="0.3">
      <c r="A126" s="125" t="s">
        <v>213</v>
      </c>
      <c r="B126" s="125"/>
      <c r="C126" s="125"/>
      <c r="D126" s="125"/>
      <c r="E126" s="125"/>
      <c r="F126" s="125"/>
      <c r="G126" s="125"/>
      <c r="H126" s="125"/>
      <c r="I126" s="125"/>
      <c r="J126" s="125"/>
      <c r="K126" s="125"/>
      <c r="L126" s="125"/>
      <c r="M126" s="125"/>
      <c r="N126" s="125"/>
    </row>
    <row r="127" spans="1:14" ht="13" x14ac:dyDescent="0.3">
      <c r="A127" s="142" t="s">
        <v>224</v>
      </c>
      <c r="B127" s="142"/>
      <c r="C127" s="142"/>
      <c r="D127" s="142"/>
      <c r="E127" s="142"/>
      <c r="F127" s="142"/>
      <c r="G127" s="142"/>
      <c r="H127" s="142"/>
      <c r="I127" s="142"/>
      <c r="J127" s="142"/>
      <c r="K127" s="142"/>
      <c r="L127" s="142"/>
      <c r="M127" s="142"/>
      <c r="N127" s="142"/>
    </row>
    <row r="128" spans="1:14" x14ac:dyDescent="0.25">
      <c r="A128" s="126" t="s">
        <v>280</v>
      </c>
      <c r="B128" s="126"/>
      <c r="C128" s="126"/>
      <c r="D128" s="126"/>
      <c r="E128" s="126"/>
      <c r="F128" s="126"/>
      <c r="G128" s="126"/>
      <c r="H128" s="126"/>
      <c r="I128" s="126"/>
      <c r="J128" s="126"/>
      <c r="K128" s="126"/>
      <c r="L128" s="126"/>
      <c r="M128" s="126"/>
      <c r="N128" s="126"/>
    </row>
    <row r="129" spans="1:14" ht="13" x14ac:dyDescent="0.3">
      <c r="A129" s="138" t="s">
        <v>225</v>
      </c>
      <c r="B129" s="138"/>
      <c r="C129" s="138"/>
      <c r="D129" s="138"/>
      <c r="E129" s="138"/>
      <c r="F129" s="138"/>
      <c r="G129" s="138"/>
      <c r="H129" s="138"/>
      <c r="I129" s="138"/>
      <c r="J129" s="138"/>
      <c r="K129" s="138"/>
      <c r="L129" s="138"/>
      <c r="M129" s="138"/>
      <c r="N129" s="138"/>
    </row>
    <row r="130" spans="1:14" ht="14.25" customHeight="1" x14ac:dyDescent="0.25">
      <c r="A130" s="141" t="s">
        <v>281</v>
      </c>
      <c r="B130" s="141"/>
      <c r="C130" s="141"/>
      <c r="D130" s="141"/>
      <c r="E130" s="141"/>
      <c r="F130" s="141"/>
      <c r="G130" s="141"/>
      <c r="H130" s="141"/>
      <c r="I130" s="141"/>
      <c r="J130" s="141"/>
      <c r="K130" s="141"/>
      <c r="L130" s="141"/>
      <c r="M130" s="141"/>
      <c r="N130" s="141"/>
    </row>
    <row r="131" spans="1:14" ht="13" x14ac:dyDescent="0.3">
      <c r="A131" s="125" t="s">
        <v>213</v>
      </c>
      <c r="B131" s="125"/>
      <c r="C131" s="125"/>
      <c r="D131" s="125"/>
      <c r="E131" s="125"/>
      <c r="F131" s="125"/>
      <c r="G131" s="125"/>
      <c r="H131" s="125"/>
      <c r="I131" s="125"/>
      <c r="J131" s="125"/>
      <c r="K131" s="125"/>
      <c r="L131" s="125"/>
      <c r="M131" s="125"/>
      <c r="N131" s="125"/>
    </row>
    <row r="132" spans="1:14" ht="13" x14ac:dyDescent="0.25">
      <c r="A132" s="127" t="s">
        <v>226</v>
      </c>
      <c r="B132" s="127"/>
      <c r="C132" s="127"/>
      <c r="D132" s="127"/>
      <c r="E132" s="127"/>
      <c r="F132" s="127"/>
      <c r="G132" s="127"/>
      <c r="H132" s="127"/>
      <c r="I132" s="127"/>
      <c r="J132" s="127"/>
      <c r="K132" s="127"/>
      <c r="L132" s="127"/>
      <c r="M132" s="127"/>
      <c r="N132" s="127"/>
    </row>
    <row r="133" spans="1:14" x14ac:dyDescent="0.25">
      <c r="A133" s="128" t="s">
        <v>227</v>
      </c>
      <c r="B133" s="128"/>
      <c r="C133" s="128"/>
      <c r="D133" s="128"/>
      <c r="E133" s="128"/>
      <c r="F133" s="128"/>
      <c r="G133" s="128"/>
      <c r="H133" s="128"/>
      <c r="I133" s="128"/>
      <c r="J133" s="128"/>
      <c r="K133" s="128"/>
      <c r="L133" s="128"/>
      <c r="M133" s="128"/>
      <c r="N133" s="128"/>
    </row>
    <row r="134" spans="1:14" x14ac:dyDescent="0.25">
      <c r="A134" s="129" t="s">
        <v>228</v>
      </c>
      <c r="B134" s="129"/>
      <c r="C134" s="129"/>
      <c r="D134" s="129"/>
      <c r="E134" s="129"/>
      <c r="F134" s="129"/>
      <c r="G134" s="129"/>
      <c r="H134" s="129"/>
      <c r="I134" s="129"/>
      <c r="J134" s="129"/>
      <c r="K134" s="129"/>
      <c r="L134" s="129"/>
      <c r="M134" s="129"/>
      <c r="N134" s="129"/>
    </row>
    <row r="135" spans="1:14" ht="39" customHeight="1" x14ac:dyDescent="0.25">
      <c r="A135" s="129"/>
      <c r="B135" s="129"/>
      <c r="C135" s="129"/>
      <c r="D135" s="129"/>
      <c r="E135" s="129"/>
      <c r="F135" s="129"/>
      <c r="G135" s="129"/>
      <c r="H135" s="129"/>
      <c r="I135" s="129"/>
      <c r="J135" s="129"/>
      <c r="K135" s="129"/>
      <c r="L135" s="129"/>
      <c r="M135" s="129"/>
      <c r="N135" s="129"/>
    </row>
    <row r="136" spans="1:14" ht="13" x14ac:dyDescent="0.3">
      <c r="A136" s="140" t="s">
        <v>302</v>
      </c>
      <c r="B136" s="140"/>
      <c r="C136" s="140"/>
      <c r="D136" s="140"/>
      <c r="E136" s="140"/>
      <c r="F136" s="140"/>
      <c r="G136" s="140"/>
      <c r="H136" s="140"/>
      <c r="I136" s="140"/>
      <c r="J136" s="140"/>
      <c r="K136" s="140"/>
      <c r="L136" s="140"/>
      <c r="M136" s="140"/>
      <c r="N136" s="140"/>
    </row>
    <row r="137" spans="1:14" x14ac:dyDescent="0.25">
      <c r="A137" s="139" t="s">
        <v>230</v>
      </c>
      <c r="B137" s="139"/>
      <c r="C137" s="92" t="s">
        <v>229</v>
      </c>
      <c r="D137" s="14"/>
      <c r="E137" s="89"/>
      <c r="F137" s="93" t="s">
        <v>282</v>
      </c>
      <c r="G137" s="94"/>
      <c r="H137" s="89" t="s">
        <v>242</v>
      </c>
      <c r="I137" s="94"/>
      <c r="J137" s="90" t="s">
        <v>243</v>
      </c>
      <c r="K137" s="90"/>
      <c r="L137" s="90"/>
      <c r="M137" s="89" t="s">
        <v>292</v>
      </c>
      <c r="N137" s="94"/>
    </row>
    <row r="138" spans="1:14" x14ac:dyDescent="0.25">
      <c r="A138" s="89" t="s">
        <v>231</v>
      </c>
      <c r="B138" s="89"/>
      <c r="C138" s="89"/>
      <c r="D138" s="89"/>
      <c r="E138" s="89"/>
      <c r="F138" s="89" t="s">
        <v>283</v>
      </c>
      <c r="G138" s="94"/>
      <c r="H138" s="89" t="s">
        <v>244</v>
      </c>
      <c r="I138" s="94"/>
      <c r="J138" s="89" t="s">
        <v>243</v>
      </c>
      <c r="K138" s="94"/>
      <c r="L138" s="94"/>
      <c r="M138" s="89" t="s">
        <v>293</v>
      </c>
      <c r="N138" s="94"/>
    </row>
    <row r="139" spans="1:14" x14ac:dyDescent="0.25">
      <c r="A139" s="89" t="s">
        <v>232</v>
      </c>
      <c r="B139" s="94"/>
      <c r="C139" s="94"/>
      <c r="D139" s="94"/>
      <c r="E139" s="94"/>
      <c r="F139" s="89" t="s">
        <v>284</v>
      </c>
      <c r="G139" s="94"/>
      <c r="H139" s="89" t="s">
        <v>245</v>
      </c>
      <c r="I139" s="14"/>
      <c r="J139" s="89" t="s">
        <v>246</v>
      </c>
      <c r="K139" s="14"/>
      <c r="L139" s="14"/>
      <c r="M139" s="89" t="s">
        <v>294</v>
      </c>
      <c r="N139" s="14"/>
    </row>
    <row r="140" spans="1:14" x14ac:dyDescent="0.25">
      <c r="A140" s="89" t="s">
        <v>233</v>
      </c>
      <c r="B140" s="94"/>
      <c r="C140" s="94"/>
      <c r="D140" s="94"/>
      <c r="E140" s="94"/>
      <c r="F140" s="89" t="s">
        <v>283</v>
      </c>
      <c r="G140" s="94"/>
      <c r="H140" s="89" t="s">
        <v>245</v>
      </c>
      <c r="I140" s="14"/>
      <c r="J140" s="89" t="s">
        <v>247</v>
      </c>
      <c r="K140" s="14"/>
      <c r="L140" s="14"/>
      <c r="M140" s="89" t="s">
        <v>295</v>
      </c>
      <c r="N140" s="14"/>
    </row>
    <row r="141" spans="1:14" x14ac:dyDescent="0.25">
      <c r="A141" s="89" t="s">
        <v>234</v>
      </c>
      <c r="B141" s="94"/>
      <c r="C141" s="89" t="s">
        <v>235</v>
      </c>
      <c r="D141" s="94"/>
      <c r="E141" s="94"/>
      <c r="F141" s="89" t="s">
        <v>285</v>
      </c>
      <c r="G141" s="94"/>
      <c r="H141" s="89" t="s">
        <v>248</v>
      </c>
      <c r="I141" s="94"/>
      <c r="J141" s="89" t="s">
        <v>249</v>
      </c>
      <c r="K141" s="94"/>
      <c r="L141" s="94"/>
      <c r="M141" s="89" t="s">
        <v>251</v>
      </c>
      <c r="N141" s="94"/>
    </row>
    <row r="142" spans="1:14" x14ac:dyDescent="0.25">
      <c r="A142" s="89" t="s">
        <v>236</v>
      </c>
      <c r="B142" s="94"/>
      <c r="C142" s="89" t="s">
        <v>235</v>
      </c>
      <c r="D142" s="94"/>
      <c r="E142" s="94"/>
      <c r="F142" s="89" t="s">
        <v>286</v>
      </c>
      <c r="G142" s="94"/>
      <c r="H142" s="89" t="s">
        <v>248</v>
      </c>
      <c r="I142" s="94"/>
      <c r="J142" s="89" t="s">
        <v>250</v>
      </c>
      <c r="K142" s="94"/>
      <c r="L142" s="94"/>
      <c r="M142" s="89" t="s">
        <v>296</v>
      </c>
      <c r="N142" s="94"/>
    </row>
    <row r="143" spans="1:14" ht="12.75" customHeight="1" x14ac:dyDescent="0.25">
      <c r="A143" s="89" t="s">
        <v>261</v>
      </c>
      <c r="B143" s="94"/>
      <c r="C143" s="89"/>
      <c r="D143" s="94"/>
      <c r="E143" s="94"/>
      <c r="F143" s="89" t="s">
        <v>287</v>
      </c>
      <c r="G143" s="94"/>
      <c r="H143" s="89" t="s">
        <v>252</v>
      </c>
      <c r="I143" s="94"/>
      <c r="J143" s="89" t="s">
        <v>273</v>
      </c>
      <c r="K143" s="94"/>
      <c r="L143" s="94"/>
      <c r="M143" s="89" t="s">
        <v>272</v>
      </c>
      <c r="N143" s="94"/>
    </row>
    <row r="144" spans="1:14" x14ac:dyDescent="0.25">
      <c r="A144" s="88" t="s">
        <v>262</v>
      </c>
      <c r="B144" s="94"/>
      <c r="C144" s="89"/>
      <c r="D144" s="94"/>
      <c r="E144" s="94"/>
      <c r="F144" s="89" t="s">
        <v>288</v>
      </c>
      <c r="G144" s="94"/>
      <c r="H144" s="89" t="s">
        <v>265</v>
      </c>
      <c r="I144" s="94"/>
      <c r="J144" s="90" t="s">
        <v>274</v>
      </c>
      <c r="K144" s="90"/>
      <c r="L144" s="90"/>
      <c r="M144" s="96" t="s">
        <v>297</v>
      </c>
      <c r="N144" s="94"/>
    </row>
    <row r="145" spans="1:14" x14ac:dyDescent="0.25">
      <c r="A145" s="89" t="s">
        <v>237</v>
      </c>
      <c r="B145" s="94"/>
      <c r="C145" s="89" t="s">
        <v>238</v>
      </c>
      <c r="D145" s="94"/>
      <c r="E145" s="94"/>
      <c r="F145" s="89" t="s">
        <v>289</v>
      </c>
      <c r="G145" s="94"/>
      <c r="H145" s="91" t="s">
        <v>266</v>
      </c>
      <c r="I145" s="14"/>
      <c r="J145" s="90" t="s">
        <v>274</v>
      </c>
      <c r="K145" s="14"/>
      <c r="L145" s="14"/>
      <c r="M145" s="14" t="s">
        <v>298</v>
      </c>
      <c r="N145" s="94"/>
    </row>
    <row r="146" spans="1:14" x14ac:dyDescent="0.25">
      <c r="A146" s="89" t="s">
        <v>239</v>
      </c>
      <c r="B146" s="94"/>
      <c r="C146" s="89" t="s">
        <v>240</v>
      </c>
      <c r="D146" s="94"/>
      <c r="E146" s="94"/>
      <c r="F146" s="95" t="s">
        <v>290</v>
      </c>
      <c r="G146" s="94"/>
      <c r="H146" s="90" t="s">
        <v>263</v>
      </c>
      <c r="I146" s="94"/>
      <c r="J146" s="89"/>
      <c r="K146" s="94"/>
      <c r="L146" s="94"/>
      <c r="M146" s="89" t="s">
        <v>299</v>
      </c>
      <c r="N146" s="94"/>
    </row>
    <row r="147" spans="1:14" x14ac:dyDescent="0.25">
      <c r="A147" s="89" t="s">
        <v>241</v>
      </c>
      <c r="B147" s="94"/>
      <c r="C147" s="89"/>
      <c r="D147" s="94"/>
      <c r="E147" s="94"/>
      <c r="F147" s="89" t="s">
        <v>291</v>
      </c>
      <c r="G147" s="94"/>
      <c r="H147" s="90" t="s">
        <v>264</v>
      </c>
      <c r="I147" s="94"/>
      <c r="J147" s="90"/>
      <c r="K147" s="90"/>
      <c r="L147" s="90"/>
      <c r="M147" s="96" t="s">
        <v>300</v>
      </c>
      <c r="N147" s="94"/>
    </row>
    <row r="148" spans="1:14" ht="13" x14ac:dyDescent="0.3">
      <c r="A148" s="136" t="s">
        <v>166</v>
      </c>
      <c r="B148" s="136"/>
      <c r="C148" s="136"/>
      <c r="D148" s="136"/>
      <c r="E148" s="136"/>
      <c r="F148" s="136"/>
      <c r="G148" s="136"/>
      <c r="H148" s="136"/>
      <c r="I148" s="136"/>
      <c r="J148" s="136"/>
      <c r="K148" s="136"/>
      <c r="L148" s="136"/>
      <c r="M148" s="136"/>
      <c r="N148" s="136"/>
    </row>
    <row r="149" spans="1:14" ht="13" x14ac:dyDescent="0.3">
      <c r="A149" s="115" t="s">
        <v>260</v>
      </c>
      <c r="B149" s="115"/>
      <c r="C149" s="115"/>
      <c r="D149" s="115"/>
      <c r="E149" s="115"/>
      <c r="F149" s="115"/>
      <c r="G149" s="115"/>
      <c r="H149" s="115"/>
      <c r="I149" s="115"/>
      <c r="J149" s="115"/>
      <c r="K149" s="115"/>
      <c r="L149" s="115"/>
      <c r="M149" s="115"/>
      <c r="N149" s="115"/>
    </row>
    <row r="150" spans="1:14" ht="13" x14ac:dyDescent="0.3">
      <c r="A150" s="115" t="s">
        <v>301</v>
      </c>
      <c r="B150" s="115"/>
      <c r="C150" s="115"/>
      <c r="D150" s="115"/>
      <c r="E150" s="115"/>
      <c r="F150" s="115"/>
      <c r="G150" s="115"/>
      <c r="H150" s="115"/>
      <c r="I150" s="115"/>
      <c r="J150" s="115"/>
      <c r="K150" s="115"/>
      <c r="L150" s="115"/>
      <c r="M150" s="115"/>
      <c r="N150" s="115"/>
    </row>
    <row r="151" spans="1:14" ht="13" x14ac:dyDescent="0.3">
      <c r="A151" s="115" t="s">
        <v>256</v>
      </c>
      <c r="B151" s="115"/>
      <c r="C151" s="115"/>
      <c r="D151" s="115"/>
      <c r="E151" s="115"/>
      <c r="F151" s="115"/>
      <c r="G151" s="115"/>
      <c r="H151" s="115"/>
      <c r="I151" s="115"/>
      <c r="J151" s="115"/>
      <c r="K151" s="115"/>
      <c r="L151" s="115"/>
      <c r="M151" s="115"/>
      <c r="N151" s="115"/>
    </row>
    <row r="152" spans="1:14" ht="13" thickBot="1" x14ac:dyDescent="0.3">
      <c r="A152" s="49"/>
      <c r="B152" s="49"/>
      <c r="C152" s="49"/>
      <c r="D152" s="49"/>
      <c r="E152" s="49"/>
      <c r="F152" s="49"/>
      <c r="G152" s="49"/>
      <c r="H152" s="49"/>
      <c r="I152" s="49"/>
      <c r="J152" s="49"/>
      <c r="K152" s="49"/>
      <c r="L152" s="49"/>
      <c r="M152" s="49"/>
      <c r="N152" s="49"/>
    </row>
    <row r="153" spans="1:14" x14ac:dyDescent="0.25">
      <c r="A153" s="124" t="s">
        <v>175</v>
      </c>
      <c r="B153" s="124"/>
      <c r="C153" s="124"/>
      <c r="D153" s="124"/>
      <c r="E153" s="124"/>
      <c r="F153" s="124"/>
      <c r="G153" s="124"/>
      <c r="H153" s="124"/>
      <c r="I153" s="124"/>
      <c r="J153" s="124"/>
      <c r="K153" s="124"/>
      <c r="L153" s="124"/>
      <c r="M153" s="124"/>
      <c r="N153" s="124"/>
    </row>
    <row r="154" spans="1:14" x14ac:dyDescent="0.25">
      <c r="A154" s="124" t="s">
        <v>176</v>
      </c>
      <c r="B154" s="124"/>
      <c r="C154" s="124"/>
      <c r="D154" s="124"/>
      <c r="E154" s="124"/>
      <c r="F154" s="124"/>
      <c r="G154" s="124"/>
      <c r="H154" s="124"/>
      <c r="I154" s="124"/>
      <c r="J154" s="124"/>
      <c r="K154" s="124"/>
      <c r="L154" s="124"/>
      <c r="M154" s="124"/>
      <c r="N154" s="124"/>
    </row>
    <row r="155" spans="1:14" ht="13" x14ac:dyDescent="0.3">
      <c r="A155" s="46" t="s">
        <v>178</v>
      </c>
      <c r="B155" s="47" t="s">
        <v>268</v>
      </c>
      <c r="C155" s="47"/>
      <c r="D155" s="47"/>
      <c r="E155" s="47"/>
      <c r="F155" s="47"/>
      <c r="G155" s="47"/>
      <c r="H155" s="47"/>
      <c r="I155" s="47"/>
      <c r="J155" s="47"/>
      <c r="K155" s="47"/>
      <c r="L155" s="47"/>
      <c r="M155" s="47"/>
      <c r="N155" s="47"/>
    </row>
    <row r="156" spans="1:14" ht="13" x14ac:dyDescent="0.3">
      <c r="A156" s="48" t="s">
        <v>179</v>
      </c>
      <c r="B156" s="47" t="s">
        <v>254</v>
      </c>
      <c r="C156" s="47"/>
      <c r="D156" s="47"/>
      <c r="E156" s="47"/>
      <c r="F156" s="47"/>
      <c r="G156" s="47"/>
      <c r="H156" s="47"/>
      <c r="I156" s="47"/>
      <c r="J156" s="47"/>
      <c r="K156" s="47"/>
      <c r="L156" s="47"/>
      <c r="M156" s="47"/>
      <c r="N156" s="47"/>
    </row>
    <row r="157" spans="1:14" ht="13" x14ac:dyDescent="0.3">
      <c r="A157" s="48"/>
      <c r="B157" s="47" t="s">
        <v>177</v>
      </c>
      <c r="C157" s="47"/>
      <c r="D157" s="47"/>
      <c r="E157" s="47"/>
      <c r="F157" s="47"/>
      <c r="G157" s="47"/>
      <c r="H157" s="47"/>
      <c r="I157" s="47"/>
      <c r="J157" s="47"/>
      <c r="K157" s="47"/>
      <c r="L157" s="47"/>
      <c r="M157" s="47"/>
      <c r="N157" s="47"/>
    </row>
    <row r="158" spans="1:14" ht="13" x14ac:dyDescent="0.3">
      <c r="A158" s="48" t="s">
        <v>180</v>
      </c>
      <c r="B158" s="47" t="s">
        <v>223</v>
      </c>
      <c r="C158" s="47"/>
      <c r="D158" s="47"/>
      <c r="E158" s="47"/>
      <c r="F158" s="47"/>
      <c r="G158" s="47"/>
      <c r="H158" s="47"/>
      <c r="I158" s="47"/>
      <c r="J158" s="47"/>
      <c r="K158" s="47"/>
      <c r="L158" s="47"/>
      <c r="M158" s="47"/>
      <c r="N158" s="47"/>
    </row>
    <row r="159" spans="1:14" ht="13" x14ac:dyDescent="0.3">
      <c r="A159" s="48" t="s">
        <v>181</v>
      </c>
      <c r="B159" s="47" t="s">
        <v>269</v>
      </c>
      <c r="C159" s="47"/>
      <c r="D159" s="47"/>
      <c r="E159" s="47"/>
      <c r="F159" s="47"/>
      <c r="G159" s="47"/>
      <c r="H159" s="47"/>
      <c r="I159" s="47"/>
      <c r="J159" s="47"/>
      <c r="K159" s="47"/>
      <c r="L159" s="47"/>
      <c r="M159" s="47"/>
      <c r="N159" s="47"/>
    </row>
  </sheetData>
  <sheetProtection selectLockedCells="1"/>
  <mergeCells count="96">
    <mergeCell ref="A150:N150"/>
    <mergeCell ref="A151:N151"/>
    <mergeCell ref="A148:N148"/>
    <mergeCell ref="A149:N149"/>
    <mergeCell ref="A113:N113"/>
    <mergeCell ref="A129:N129"/>
    <mergeCell ref="A137:B137"/>
    <mergeCell ref="A136:N136"/>
    <mergeCell ref="A131:N131"/>
    <mergeCell ref="A130:N130"/>
    <mergeCell ref="A124:N124"/>
    <mergeCell ref="A125:N125"/>
    <mergeCell ref="A127:N127"/>
    <mergeCell ref="A114:N114"/>
    <mergeCell ref="A116:N116"/>
    <mergeCell ref="A118:N118"/>
    <mergeCell ref="A120:N120"/>
    <mergeCell ref="A126:N126"/>
    <mergeCell ref="A86:N86"/>
    <mergeCell ref="A87:N87"/>
    <mergeCell ref="A108:N108"/>
    <mergeCell ref="A110:N110"/>
    <mergeCell ref="A111:N111"/>
    <mergeCell ref="A101:N101"/>
    <mergeCell ref="A154:N154"/>
    <mergeCell ref="A54:N54"/>
    <mergeCell ref="A56:N56"/>
    <mergeCell ref="A58:N58"/>
    <mergeCell ref="A52:N52"/>
    <mergeCell ref="A59:N59"/>
    <mergeCell ref="A60:N60"/>
    <mergeCell ref="A71:N71"/>
    <mergeCell ref="A73:N73"/>
    <mergeCell ref="A75:N75"/>
    <mergeCell ref="A95:N95"/>
    <mergeCell ref="A96:N96"/>
    <mergeCell ref="A82:N82"/>
    <mergeCell ref="A99:N99"/>
    <mergeCell ref="A100:N100"/>
    <mergeCell ref="A83:N83"/>
    <mergeCell ref="A33:N33"/>
    <mergeCell ref="A35:N35"/>
    <mergeCell ref="A36:N36"/>
    <mergeCell ref="A21:N21"/>
    <mergeCell ref="A16:N16"/>
    <mergeCell ref="A17:N17"/>
    <mergeCell ref="A24:N24"/>
    <mergeCell ref="A25:N25"/>
    <mergeCell ref="A153:N153"/>
    <mergeCell ref="A61:N61"/>
    <mergeCell ref="A63:N63"/>
    <mergeCell ref="A65:N65"/>
    <mergeCell ref="A66:N66"/>
    <mergeCell ref="A76:N76"/>
    <mergeCell ref="A103:N103"/>
    <mergeCell ref="A104:N104"/>
    <mergeCell ref="A106:N106"/>
    <mergeCell ref="A112:N112"/>
    <mergeCell ref="A122:N122"/>
    <mergeCell ref="A128:N128"/>
    <mergeCell ref="A132:N132"/>
    <mergeCell ref="A133:N133"/>
    <mergeCell ref="A134:N135"/>
    <mergeCell ref="A84:N84"/>
    <mergeCell ref="J5:L5"/>
    <mergeCell ref="J6:L6"/>
    <mergeCell ref="A70:N70"/>
    <mergeCell ref="A14:N14"/>
    <mergeCell ref="A50:N50"/>
    <mergeCell ref="A51:N51"/>
    <mergeCell ref="A53:N53"/>
    <mergeCell ref="A18:N18"/>
    <mergeCell ref="A68:N68"/>
    <mergeCell ref="A29:N29"/>
    <mergeCell ref="A9:N9"/>
    <mergeCell ref="A15:N15"/>
    <mergeCell ref="A11:N11"/>
    <mergeCell ref="A12:N12"/>
    <mergeCell ref="A10:N10"/>
    <mergeCell ref="A22:N22"/>
    <mergeCell ref="A77:N77"/>
    <mergeCell ref="A79:N79"/>
    <mergeCell ref="A80:N80"/>
    <mergeCell ref="A81:N81"/>
    <mergeCell ref="A6:E6"/>
    <mergeCell ref="A27:N27"/>
    <mergeCell ref="A19:N19"/>
    <mergeCell ref="A30:N30"/>
    <mergeCell ref="A43:N43"/>
    <mergeCell ref="A44:N44"/>
    <mergeCell ref="A49:N49"/>
    <mergeCell ref="A39:N39"/>
    <mergeCell ref="A40:N40"/>
    <mergeCell ref="A42:N42"/>
    <mergeCell ref="A37:N37"/>
    <mergeCell ref="A32:N32"/>
  </mergeCells>
  <phoneticPr fontId="2" type="noConversion"/>
  <pageMargins left="0.5" right="0.25" top="0.5" bottom="0.5" header="0.5" footer="0.5"/>
  <pageSetup firstPageNumber="0" orientation="landscape" useFirstPageNumber="1" r:id="rId1"/>
  <headerFooter alignWithMargins="0">
    <oddFooter>Page &amp;P of &amp;N</oddFooter>
  </headerFooter>
  <rowBreaks count="1" manualBreakCount="1">
    <brk id="125"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61"/>
  </sheetPr>
  <dimension ref="A1:AQ31"/>
  <sheetViews>
    <sheetView workbookViewId="0">
      <selection activeCell="AJ8" sqref="AJ8:AM8"/>
    </sheetView>
  </sheetViews>
  <sheetFormatPr defaultColWidth="3.1796875" defaultRowHeight="23.15" customHeight="1" x14ac:dyDescent="0.25"/>
  <cols>
    <col min="1" max="16384" width="3.1796875" style="1"/>
  </cols>
  <sheetData>
    <row r="1" spans="1:43" ht="23.15" customHeight="1" x14ac:dyDescent="0.65">
      <c r="A1" s="18"/>
      <c r="B1" s="18"/>
      <c r="C1" s="18"/>
      <c r="D1" s="18"/>
      <c r="E1" s="18"/>
      <c r="F1" s="19"/>
      <c r="G1" s="19"/>
      <c r="H1" s="19"/>
      <c r="I1" s="180" t="s">
        <v>65</v>
      </c>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246" t="s">
        <v>13</v>
      </c>
      <c r="AJ1" s="246"/>
      <c r="AK1" s="246"/>
      <c r="AL1" s="246"/>
      <c r="AM1" s="244" t="str">
        <f>COVER!B15</f>
        <v xml:space="preserve"> </v>
      </c>
      <c r="AN1" s="244"/>
      <c r="AO1" s="244"/>
      <c r="AP1" s="244"/>
      <c r="AQ1" s="244"/>
    </row>
    <row r="2" spans="1:43" s="15" customFormat="1" ht="20.149999999999999" customHeight="1" x14ac:dyDescent="0.25">
      <c r="A2" s="144" t="s">
        <v>4</v>
      </c>
      <c r="B2" s="144"/>
      <c r="C2" s="144"/>
      <c r="D2" s="144"/>
      <c r="E2" s="155" t="str">
        <f>COVER!B9</f>
        <v xml:space="preserve"> </v>
      </c>
      <c r="F2" s="155"/>
      <c r="G2" s="155"/>
      <c r="H2" s="155"/>
      <c r="I2" s="14"/>
      <c r="J2" s="14"/>
      <c r="K2" s="14"/>
      <c r="L2" s="14"/>
      <c r="M2" s="144" t="s">
        <v>6</v>
      </c>
      <c r="N2" s="144"/>
      <c r="O2" s="144"/>
      <c r="P2" s="144"/>
      <c r="Q2" s="154" t="str">
        <f>COVER!B7</f>
        <v xml:space="preserve"> </v>
      </c>
      <c r="R2" s="154"/>
      <c r="S2" s="154"/>
      <c r="T2" s="154"/>
      <c r="U2" s="154"/>
      <c r="V2" s="14"/>
      <c r="W2" s="14"/>
      <c r="X2" s="144" t="s">
        <v>5</v>
      </c>
      <c r="Y2" s="144"/>
      <c r="Z2" s="144"/>
      <c r="AA2" s="144"/>
      <c r="AB2" s="154" t="str">
        <f>COVER!B3</f>
        <v xml:space="preserve"> </v>
      </c>
      <c r="AC2" s="154"/>
      <c r="AD2" s="154"/>
      <c r="AE2" s="154"/>
      <c r="AF2" s="154"/>
      <c r="AG2" s="154"/>
      <c r="AH2" s="154"/>
      <c r="AI2" s="154"/>
    </row>
    <row r="3" spans="1:43" s="15" customFormat="1" ht="5.2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43" s="15" customFormat="1" ht="20.149999999999999" customHeight="1" x14ac:dyDescent="0.25">
      <c r="A4" s="144" t="s">
        <v>182</v>
      </c>
      <c r="B4" s="144"/>
      <c r="C4" s="144"/>
      <c r="D4" s="144"/>
      <c r="E4" s="154" t="str">
        <f>COVER!B11</f>
        <v xml:space="preserve"> </v>
      </c>
      <c r="F4" s="154"/>
      <c r="G4" s="154"/>
      <c r="H4" s="154"/>
      <c r="I4" s="144" t="s">
        <v>183</v>
      </c>
      <c r="J4" s="144"/>
      <c r="K4" s="144"/>
      <c r="L4" s="144"/>
      <c r="M4" s="144"/>
      <c r="N4" s="144"/>
      <c r="O4" s="154" t="str">
        <f>COVER!B13</f>
        <v xml:space="preserve"> </v>
      </c>
      <c r="P4" s="154"/>
      <c r="Q4" s="154"/>
      <c r="R4" s="154"/>
      <c r="S4" s="154"/>
      <c r="T4" s="154"/>
      <c r="U4" s="154"/>
      <c r="V4" s="154"/>
      <c r="W4" s="154"/>
      <c r="X4" s="14"/>
      <c r="Y4" s="14"/>
      <c r="Z4" s="14"/>
      <c r="AA4" s="14"/>
      <c r="AB4" s="14"/>
      <c r="AC4" s="14"/>
      <c r="AD4" s="14"/>
      <c r="AE4" s="14"/>
      <c r="AF4" s="144" t="s">
        <v>184</v>
      </c>
      <c r="AG4" s="144"/>
      <c r="AH4" s="144"/>
      <c r="AI4" s="144"/>
      <c r="AJ4" s="154" t="str">
        <f>COVER!B5</f>
        <v xml:space="preserve"> </v>
      </c>
      <c r="AK4" s="154"/>
      <c r="AL4" s="154"/>
      <c r="AM4" s="154"/>
      <c r="AN4" s="154"/>
      <c r="AO4" s="154"/>
      <c r="AP4" s="154"/>
      <c r="AQ4" s="154"/>
    </row>
    <row r="5" spans="1:43" ht="23.15"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ht="23.15" customHeight="1" x14ac:dyDescent="0.25">
      <c r="A6" s="265" t="s">
        <v>35</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325" t="s">
        <v>36</v>
      </c>
      <c r="AD6" s="325"/>
      <c r="AE6" s="325"/>
      <c r="AF6" s="325"/>
      <c r="AG6" s="212" t="s">
        <v>37</v>
      </c>
      <c r="AH6" s="212"/>
      <c r="AI6" s="282"/>
      <c r="AJ6" s="212" t="s">
        <v>38</v>
      </c>
      <c r="AK6" s="212"/>
      <c r="AL6" s="212"/>
      <c r="AM6" s="282"/>
      <c r="AN6" s="212" t="s">
        <v>39</v>
      </c>
      <c r="AO6" s="212"/>
      <c r="AP6" s="212"/>
      <c r="AQ6" s="282"/>
    </row>
    <row r="7" spans="1:43" ht="23.15" customHeight="1" x14ac:dyDescent="0.25">
      <c r="A7" s="267"/>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325"/>
      <c r="AD7" s="325"/>
      <c r="AE7" s="325"/>
      <c r="AF7" s="325"/>
      <c r="AG7" s="317"/>
      <c r="AH7" s="317"/>
      <c r="AI7" s="318"/>
      <c r="AJ7" s="317"/>
      <c r="AK7" s="317"/>
      <c r="AL7" s="317"/>
      <c r="AM7" s="318"/>
      <c r="AN7" s="317"/>
      <c r="AO7" s="317"/>
      <c r="AP7" s="317"/>
      <c r="AQ7" s="318"/>
    </row>
    <row r="8" spans="1:43" ht="19" customHeight="1" x14ac:dyDescent="0.25">
      <c r="A8" s="326" t="s">
        <v>194</v>
      </c>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20"/>
      <c r="AD8" s="320"/>
      <c r="AE8" s="320"/>
      <c r="AF8" s="320"/>
      <c r="AG8" s="324" t="s">
        <v>194</v>
      </c>
      <c r="AH8" s="316"/>
      <c r="AI8" s="316"/>
      <c r="AJ8" s="315"/>
      <c r="AK8" s="315"/>
      <c r="AL8" s="315"/>
      <c r="AM8" s="315"/>
      <c r="AN8" s="321" t="str">
        <f>IF(AC8&gt;0,AC8*AJ8," ")</f>
        <v xml:space="preserve"> </v>
      </c>
      <c r="AO8" s="321"/>
      <c r="AP8" s="321"/>
      <c r="AQ8" s="321"/>
    </row>
    <row r="9" spans="1:43" ht="19" customHeight="1" x14ac:dyDescent="0.25">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20"/>
      <c r="AD9" s="320"/>
      <c r="AE9" s="320"/>
      <c r="AF9" s="320"/>
      <c r="AG9" s="316"/>
      <c r="AH9" s="316"/>
      <c r="AI9" s="316"/>
      <c r="AJ9" s="315"/>
      <c r="AK9" s="315"/>
      <c r="AL9" s="315"/>
      <c r="AM9" s="315"/>
      <c r="AN9" s="321" t="str">
        <f>IF(AC9&gt;0,AC9*AJ9," ")</f>
        <v xml:space="preserve"> </v>
      </c>
      <c r="AO9" s="321"/>
      <c r="AP9" s="321"/>
      <c r="AQ9" s="321"/>
    </row>
    <row r="10" spans="1:43" ht="19" customHeight="1" x14ac:dyDescent="0.25">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20"/>
      <c r="AD10" s="320"/>
      <c r="AE10" s="320"/>
      <c r="AF10" s="320"/>
      <c r="AG10" s="316"/>
      <c r="AH10" s="316"/>
      <c r="AI10" s="316"/>
      <c r="AJ10" s="315"/>
      <c r="AK10" s="315"/>
      <c r="AL10" s="315"/>
      <c r="AM10" s="315"/>
      <c r="AN10" s="321" t="str">
        <f t="shared" ref="AN10:AN24" si="0">IF(AC10&gt;0,AC10*AJ10," ")</f>
        <v xml:space="preserve"> </v>
      </c>
      <c r="AO10" s="321"/>
      <c r="AP10" s="321"/>
      <c r="AQ10" s="321"/>
    </row>
    <row r="11" spans="1:43" ht="19" customHeight="1" x14ac:dyDescent="0.25">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20"/>
      <c r="AD11" s="320"/>
      <c r="AE11" s="320"/>
      <c r="AF11" s="320"/>
      <c r="AG11" s="316"/>
      <c r="AH11" s="316"/>
      <c r="AI11" s="316"/>
      <c r="AJ11" s="315"/>
      <c r="AK11" s="315"/>
      <c r="AL11" s="315"/>
      <c r="AM11" s="315"/>
      <c r="AN11" s="321" t="str">
        <f t="shared" si="0"/>
        <v xml:space="preserve"> </v>
      </c>
      <c r="AO11" s="321"/>
      <c r="AP11" s="321"/>
      <c r="AQ11" s="321"/>
    </row>
    <row r="12" spans="1:43" ht="19" customHeight="1" x14ac:dyDescent="0.25">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20"/>
      <c r="AD12" s="320"/>
      <c r="AE12" s="320"/>
      <c r="AF12" s="320"/>
      <c r="AG12" s="316"/>
      <c r="AH12" s="316"/>
      <c r="AI12" s="316"/>
      <c r="AJ12" s="315"/>
      <c r="AK12" s="315"/>
      <c r="AL12" s="315"/>
      <c r="AM12" s="315"/>
      <c r="AN12" s="321" t="str">
        <f t="shared" si="0"/>
        <v xml:space="preserve"> </v>
      </c>
      <c r="AO12" s="321"/>
      <c r="AP12" s="321"/>
      <c r="AQ12" s="321"/>
    </row>
    <row r="13" spans="1:43" ht="19" customHeight="1" x14ac:dyDescent="0.25">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20"/>
      <c r="AD13" s="320"/>
      <c r="AE13" s="320"/>
      <c r="AF13" s="320"/>
      <c r="AG13" s="316"/>
      <c r="AH13" s="316"/>
      <c r="AI13" s="316"/>
      <c r="AJ13" s="315"/>
      <c r="AK13" s="315"/>
      <c r="AL13" s="315"/>
      <c r="AM13" s="315"/>
      <c r="AN13" s="321" t="str">
        <f t="shared" si="0"/>
        <v xml:space="preserve"> </v>
      </c>
      <c r="AO13" s="321"/>
      <c r="AP13" s="321"/>
      <c r="AQ13" s="321"/>
    </row>
    <row r="14" spans="1:43" ht="19" customHeight="1" x14ac:dyDescent="0.25">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20"/>
      <c r="AD14" s="320"/>
      <c r="AE14" s="320"/>
      <c r="AF14" s="320"/>
      <c r="AG14" s="316"/>
      <c r="AH14" s="316"/>
      <c r="AI14" s="316"/>
      <c r="AJ14" s="315"/>
      <c r="AK14" s="315"/>
      <c r="AL14" s="315"/>
      <c r="AM14" s="315"/>
      <c r="AN14" s="321" t="str">
        <f t="shared" si="0"/>
        <v xml:space="preserve"> </v>
      </c>
      <c r="AO14" s="321"/>
      <c r="AP14" s="321"/>
      <c r="AQ14" s="321"/>
    </row>
    <row r="15" spans="1:43" ht="19" customHeight="1" x14ac:dyDescent="0.25">
      <c r="A15" s="319"/>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20"/>
      <c r="AD15" s="320"/>
      <c r="AE15" s="320"/>
      <c r="AF15" s="320"/>
      <c r="AG15" s="316"/>
      <c r="AH15" s="316"/>
      <c r="AI15" s="316"/>
      <c r="AJ15" s="315"/>
      <c r="AK15" s="315"/>
      <c r="AL15" s="315"/>
      <c r="AM15" s="315"/>
      <c r="AN15" s="321" t="str">
        <f>IF(AC15&gt;0,AC15*AJ15," ")</f>
        <v xml:space="preserve"> </v>
      </c>
      <c r="AO15" s="321"/>
      <c r="AP15" s="321"/>
      <c r="AQ15" s="321"/>
    </row>
    <row r="16" spans="1:43" ht="19" customHeight="1" x14ac:dyDescent="0.25">
      <c r="A16" s="319"/>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20"/>
      <c r="AD16" s="320"/>
      <c r="AE16" s="320"/>
      <c r="AF16" s="320"/>
      <c r="AG16" s="316"/>
      <c r="AH16" s="316"/>
      <c r="AI16" s="316"/>
      <c r="AJ16" s="315"/>
      <c r="AK16" s="315"/>
      <c r="AL16" s="315"/>
      <c r="AM16" s="315"/>
      <c r="AN16" s="321" t="str">
        <f t="shared" si="0"/>
        <v xml:space="preserve"> </v>
      </c>
      <c r="AO16" s="321"/>
      <c r="AP16" s="321"/>
      <c r="AQ16" s="321"/>
    </row>
    <row r="17" spans="1:43" ht="19" customHeight="1" x14ac:dyDescent="0.25">
      <c r="A17" s="319"/>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20"/>
      <c r="AD17" s="320"/>
      <c r="AE17" s="320"/>
      <c r="AF17" s="320"/>
      <c r="AG17" s="316"/>
      <c r="AH17" s="316"/>
      <c r="AI17" s="316"/>
      <c r="AJ17" s="315"/>
      <c r="AK17" s="315"/>
      <c r="AL17" s="315"/>
      <c r="AM17" s="315"/>
      <c r="AN17" s="321" t="str">
        <f t="shared" si="0"/>
        <v xml:space="preserve"> </v>
      </c>
      <c r="AO17" s="321"/>
      <c r="AP17" s="321"/>
      <c r="AQ17" s="321"/>
    </row>
    <row r="18" spans="1:43" ht="19" customHeight="1" x14ac:dyDescent="0.25">
      <c r="A18" s="319"/>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20"/>
      <c r="AD18" s="320"/>
      <c r="AE18" s="320"/>
      <c r="AF18" s="320"/>
      <c r="AG18" s="316"/>
      <c r="AH18" s="316"/>
      <c r="AI18" s="316"/>
      <c r="AJ18" s="315"/>
      <c r="AK18" s="315"/>
      <c r="AL18" s="315"/>
      <c r="AM18" s="315"/>
      <c r="AN18" s="321" t="str">
        <f>IF(AC18&gt;0,AC18*AJ18," ")</f>
        <v xml:space="preserve"> </v>
      </c>
      <c r="AO18" s="321"/>
      <c r="AP18" s="321"/>
      <c r="AQ18" s="321"/>
    </row>
    <row r="19" spans="1:43" ht="19" customHeight="1" x14ac:dyDescent="0.25">
      <c r="A19" s="319"/>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20"/>
      <c r="AD19" s="320"/>
      <c r="AE19" s="320"/>
      <c r="AF19" s="320"/>
      <c r="AG19" s="316"/>
      <c r="AH19" s="316"/>
      <c r="AI19" s="316"/>
      <c r="AJ19" s="315"/>
      <c r="AK19" s="315"/>
      <c r="AL19" s="315"/>
      <c r="AM19" s="315"/>
      <c r="AN19" s="321" t="str">
        <f>IF(AC19&gt;0,AC19*AJ19," ")</f>
        <v xml:space="preserve"> </v>
      </c>
      <c r="AO19" s="321"/>
      <c r="AP19" s="321"/>
      <c r="AQ19" s="321"/>
    </row>
    <row r="20" spans="1:43" ht="19" customHeight="1" x14ac:dyDescent="0.25">
      <c r="A20" s="319"/>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20"/>
      <c r="AD20" s="320"/>
      <c r="AE20" s="320"/>
      <c r="AF20" s="320"/>
      <c r="AG20" s="316"/>
      <c r="AH20" s="316"/>
      <c r="AI20" s="316"/>
      <c r="AJ20" s="315"/>
      <c r="AK20" s="315"/>
      <c r="AL20" s="315"/>
      <c r="AM20" s="315"/>
      <c r="AN20" s="321" t="str">
        <f t="shared" si="0"/>
        <v xml:space="preserve"> </v>
      </c>
      <c r="AO20" s="321"/>
      <c r="AP20" s="321"/>
      <c r="AQ20" s="321"/>
    </row>
    <row r="21" spans="1:43" ht="19" customHeight="1" x14ac:dyDescent="0.25">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20"/>
      <c r="AD21" s="320"/>
      <c r="AE21" s="320"/>
      <c r="AF21" s="320"/>
      <c r="AG21" s="316"/>
      <c r="AH21" s="316"/>
      <c r="AI21" s="316"/>
      <c r="AJ21" s="315"/>
      <c r="AK21" s="315"/>
      <c r="AL21" s="315"/>
      <c r="AM21" s="315"/>
      <c r="AN21" s="321" t="str">
        <f t="shared" si="0"/>
        <v xml:space="preserve"> </v>
      </c>
      <c r="AO21" s="321"/>
      <c r="AP21" s="321"/>
      <c r="AQ21" s="321"/>
    </row>
    <row r="22" spans="1:43" ht="19" customHeight="1" x14ac:dyDescent="0.25">
      <c r="A22" s="319"/>
      <c r="B22" s="319"/>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20"/>
      <c r="AD22" s="320"/>
      <c r="AE22" s="320"/>
      <c r="AF22" s="320"/>
      <c r="AG22" s="316"/>
      <c r="AH22" s="316"/>
      <c r="AI22" s="316"/>
      <c r="AJ22" s="315"/>
      <c r="AK22" s="315"/>
      <c r="AL22" s="315"/>
      <c r="AM22" s="315"/>
      <c r="AN22" s="321" t="str">
        <f t="shared" si="0"/>
        <v xml:space="preserve"> </v>
      </c>
      <c r="AO22" s="321"/>
      <c r="AP22" s="321"/>
      <c r="AQ22" s="321"/>
    </row>
    <row r="23" spans="1:43" ht="19" customHeight="1" x14ac:dyDescent="0.25">
      <c r="A23" s="319"/>
      <c r="B23" s="319"/>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20"/>
      <c r="AD23" s="320"/>
      <c r="AE23" s="320"/>
      <c r="AF23" s="320"/>
      <c r="AG23" s="316"/>
      <c r="AH23" s="316"/>
      <c r="AI23" s="316"/>
      <c r="AJ23" s="315"/>
      <c r="AK23" s="315"/>
      <c r="AL23" s="315"/>
      <c r="AM23" s="315"/>
      <c r="AN23" s="321" t="str">
        <f t="shared" si="0"/>
        <v xml:space="preserve"> </v>
      </c>
      <c r="AO23" s="321"/>
      <c r="AP23" s="321"/>
      <c r="AQ23" s="321"/>
    </row>
    <row r="24" spans="1:43" ht="19" customHeight="1" x14ac:dyDescent="0.25">
      <c r="A24" s="319"/>
      <c r="B24" s="319"/>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20"/>
      <c r="AD24" s="320"/>
      <c r="AE24" s="320"/>
      <c r="AF24" s="320"/>
      <c r="AG24" s="316"/>
      <c r="AH24" s="316"/>
      <c r="AI24" s="316"/>
      <c r="AJ24" s="315"/>
      <c r="AK24" s="315"/>
      <c r="AL24" s="315"/>
      <c r="AM24" s="315"/>
      <c r="AN24" s="321" t="str">
        <f t="shared" si="0"/>
        <v xml:space="preserve"> </v>
      </c>
      <c r="AO24" s="321"/>
      <c r="AP24" s="321"/>
      <c r="AQ24" s="321"/>
    </row>
    <row r="25" spans="1:43" ht="19" customHeight="1" x14ac:dyDescent="0.25">
      <c r="A25" s="319"/>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20"/>
      <c r="AD25" s="320"/>
      <c r="AE25" s="320"/>
      <c r="AF25" s="320"/>
      <c r="AG25" s="316"/>
      <c r="AH25" s="316"/>
      <c r="AI25" s="316"/>
      <c r="AJ25" s="315"/>
      <c r="AK25" s="315"/>
      <c r="AL25" s="315"/>
      <c r="AM25" s="315"/>
      <c r="AN25" s="321" t="str">
        <f>IF(AC25&gt;0,AC25*AJ25," ")</f>
        <v xml:space="preserve"> </v>
      </c>
      <c r="AO25" s="321"/>
      <c r="AP25" s="321"/>
      <c r="AQ25" s="321"/>
    </row>
    <row r="26" spans="1:43" ht="19" customHeight="1" x14ac:dyDescent="0.25">
      <c r="A26" s="319"/>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20"/>
      <c r="AD26" s="320"/>
      <c r="AE26" s="320"/>
      <c r="AF26" s="320"/>
      <c r="AG26" s="316"/>
      <c r="AH26" s="316"/>
      <c r="AI26" s="316"/>
      <c r="AJ26" s="315"/>
      <c r="AK26" s="315"/>
      <c r="AL26" s="315"/>
      <c r="AM26" s="315"/>
      <c r="AN26" s="321" t="str">
        <f>IF(AC26&gt;0,AC26*AJ26," ")</f>
        <v xml:space="preserve"> </v>
      </c>
      <c r="AO26" s="321"/>
      <c r="AP26" s="321"/>
      <c r="AQ26" s="321"/>
    </row>
    <row r="27" spans="1:43" ht="19" customHeight="1" x14ac:dyDescent="0.25">
      <c r="A27" s="319"/>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20"/>
      <c r="AD27" s="320"/>
      <c r="AE27" s="320"/>
      <c r="AF27" s="320"/>
      <c r="AG27" s="316"/>
      <c r="AH27" s="316"/>
      <c r="AI27" s="316"/>
      <c r="AJ27" s="315"/>
      <c r="AK27" s="315"/>
      <c r="AL27" s="315"/>
      <c r="AM27" s="315"/>
      <c r="AN27" s="321" t="str">
        <f>IF(AC27&gt;0,AC27*AJ27," ")</f>
        <v xml:space="preserve"> </v>
      </c>
      <c r="AO27" s="321"/>
      <c r="AP27" s="321"/>
      <c r="AQ27" s="321"/>
    </row>
    <row r="28" spans="1:43" ht="19" customHeight="1" x14ac:dyDescent="0.25">
      <c r="A28" s="319"/>
      <c r="B28" s="319"/>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20"/>
      <c r="AD28" s="320"/>
      <c r="AE28" s="320"/>
      <c r="AF28" s="320"/>
      <c r="AG28" s="316"/>
      <c r="AH28" s="316"/>
      <c r="AI28" s="316"/>
      <c r="AJ28" s="315"/>
      <c r="AK28" s="315"/>
      <c r="AL28" s="315"/>
      <c r="AM28" s="315"/>
      <c r="AN28" s="321" t="str">
        <f>IF(AC28&gt;0,AC28*AJ28," ")</f>
        <v xml:space="preserve"> </v>
      </c>
      <c r="AO28" s="321"/>
      <c r="AP28" s="321"/>
      <c r="AQ28" s="321"/>
    </row>
    <row r="29" spans="1:43" ht="23.15" customHeight="1" x14ac:dyDescent="0.25">
      <c r="AG29" s="322" t="s">
        <v>40</v>
      </c>
      <c r="AH29" s="322"/>
      <c r="AI29" s="322"/>
      <c r="AJ29" s="322"/>
      <c r="AK29" s="322"/>
      <c r="AL29" s="322"/>
      <c r="AM29" s="322"/>
      <c r="AN29" s="323" t="str">
        <f>IF(AC8&gt;0,SUM(AN8:AQ28)," ")</f>
        <v xml:space="preserve"> </v>
      </c>
      <c r="AO29" s="323"/>
      <c r="AP29" s="323"/>
      <c r="AQ29" s="323"/>
    </row>
    <row r="30" spans="1:43" ht="23.15" customHeight="1" x14ac:dyDescent="0.25">
      <c r="AG30" s="322" t="s">
        <v>59</v>
      </c>
      <c r="AH30" s="322"/>
      <c r="AI30" s="322"/>
      <c r="AJ30" s="322"/>
      <c r="AK30" s="322"/>
      <c r="AL30" s="322"/>
      <c r="AM30" s="322"/>
      <c r="AN30" s="323" t="str">
        <f>IF(AC8&gt;0,AN29*0.15," ")</f>
        <v xml:space="preserve"> </v>
      </c>
      <c r="AO30" s="323"/>
      <c r="AP30" s="323"/>
      <c r="AQ30" s="323"/>
    </row>
    <row r="31" spans="1:43" ht="23.15" customHeight="1" x14ac:dyDescent="0.25">
      <c r="AG31" s="322" t="s">
        <v>60</v>
      </c>
      <c r="AH31" s="322"/>
      <c r="AI31" s="322"/>
      <c r="AJ31" s="322"/>
      <c r="AK31" s="322"/>
      <c r="AL31" s="322"/>
      <c r="AM31" s="322"/>
      <c r="AN31" s="323" t="str">
        <f>IF(AC8&gt;0,AN29+AN30," ")</f>
        <v xml:space="preserve"> </v>
      </c>
      <c r="AO31" s="323"/>
      <c r="AP31" s="323"/>
      <c r="AQ31" s="323"/>
    </row>
  </sheetData>
  <sheetProtection algorithmName="SHA-512" hashValue="rupsr1AjEp8P84IS+3LA4PNGkHDZjvX+70kaHFPZ/XC5KX0X2Pi1G3AidihISFM0G/FuxZhLGw1YGaNzndA3BA==" saltValue="G60D09XtLsdvzuFzuYq0VA==" spinCount="100000" sheet="1" objects="1" scenarios="1" selectLockedCells="1"/>
  <mergeCells count="131">
    <mergeCell ref="AN19:AQ19"/>
    <mergeCell ref="AG15:AI15"/>
    <mergeCell ref="AJ15:AM15"/>
    <mergeCell ref="AN15:AQ15"/>
    <mergeCell ref="AN18:AQ18"/>
    <mergeCell ref="AN17:AQ17"/>
    <mergeCell ref="AG17:AI17"/>
    <mergeCell ref="AJ17:AM17"/>
    <mergeCell ref="AG19:AI19"/>
    <mergeCell ref="AJ19:AM19"/>
    <mergeCell ref="AG18:AI18"/>
    <mergeCell ref="AJ18:AM18"/>
    <mergeCell ref="AN16:AQ16"/>
    <mergeCell ref="AN6:AQ7"/>
    <mergeCell ref="AG6:AI7"/>
    <mergeCell ref="AN8:AQ8"/>
    <mergeCell ref="AG9:AI9"/>
    <mergeCell ref="AJ9:AM9"/>
    <mergeCell ref="AN9:AQ9"/>
    <mergeCell ref="AG8:AI8"/>
    <mergeCell ref="AJ8:AM8"/>
    <mergeCell ref="I1:AH1"/>
    <mergeCell ref="AI1:AL1"/>
    <mergeCell ref="AM1:AQ1"/>
    <mergeCell ref="X2:AA2"/>
    <mergeCell ref="AB2:AI2"/>
    <mergeCell ref="AF4:AI4"/>
    <mergeCell ref="I4:N4"/>
    <mergeCell ref="AJ4:AQ4"/>
    <mergeCell ref="AC6:AF7"/>
    <mergeCell ref="A9:AB9"/>
    <mergeCell ref="AC9:AF9"/>
    <mergeCell ref="A6:AB7"/>
    <mergeCell ref="A8:AB8"/>
    <mergeCell ref="AC8:AF8"/>
    <mergeCell ref="A4:D4"/>
    <mergeCell ref="A2:D2"/>
    <mergeCell ref="AN10:AQ10"/>
    <mergeCell ref="A11:AB11"/>
    <mergeCell ref="AC11:AF11"/>
    <mergeCell ref="AG11:AI11"/>
    <mergeCell ref="AJ11:AM11"/>
    <mergeCell ref="AN11:AQ11"/>
    <mergeCell ref="A10:AB10"/>
    <mergeCell ref="AC10:AF10"/>
    <mergeCell ref="AG10:AI10"/>
    <mergeCell ref="AJ10:AM10"/>
    <mergeCell ref="AN12:AQ12"/>
    <mergeCell ref="A13:AB13"/>
    <mergeCell ref="AC13:AF13"/>
    <mergeCell ref="AG13:AI13"/>
    <mergeCell ref="AJ13:AM13"/>
    <mergeCell ref="AN13:AQ13"/>
    <mergeCell ref="A12:AB12"/>
    <mergeCell ref="AC12:AF12"/>
    <mergeCell ref="AG12:AI12"/>
    <mergeCell ref="AJ12:AM12"/>
    <mergeCell ref="A14:AB14"/>
    <mergeCell ref="AC14:AF14"/>
    <mergeCell ref="AG14:AI14"/>
    <mergeCell ref="AJ14:AM14"/>
    <mergeCell ref="A15:AB15"/>
    <mergeCell ref="AC15:AF15"/>
    <mergeCell ref="A17:AB17"/>
    <mergeCell ref="AC17:AF17"/>
    <mergeCell ref="A16:AB16"/>
    <mergeCell ref="AC16:AF16"/>
    <mergeCell ref="AG30:AM30"/>
    <mergeCell ref="AN30:AQ30"/>
    <mergeCell ref="AG31:AM31"/>
    <mergeCell ref="AN31:AQ31"/>
    <mergeCell ref="AG29:AM29"/>
    <mergeCell ref="AN29:AQ29"/>
    <mergeCell ref="AJ28:AM28"/>
    <mergeCell ref="AG28:AI28"/>
    <mergeCell ref="AN24:AQ24"/>
    <mergeCell ref="AG24:AI24"/>
    <mergeCell ref="AJ24:AM24"/>
    <mergeCell ref="AN26:AQ26"/>
    <mergeCell ref="AN25:AQ25"/>
    <mergeCell ref="AG26:AI26"/>
    <mergeCell ref="AN27:AQ27"/>
    <mergeCell ref="AJ27:AM27"/>
    <mergeCell ref="AN22:AQ22"/>
    <mergeCell ref="AN20:AQ20"/>
    <mergeCell ref="AN14:AQ14"/>
    <mergeCell ref="AN28:AQ28"/>
    <mergeCell ref="A25:AB25"/>
    <mergeCell ref="A27:AB27"/>
    <mergeCell ref="A28:AB28"/>
    <mergeCell ref="AC25:AF25"/>
    <mergeCell ref="AC27:AF27"/>
    <mergeCell ref="AC28:AF28"/>
    <mergeCell ref="A26:AB26"/>
    <mergeCell ref="AC26:AF26"/>
    <mergeCell ref="AG27:AI27"/>
    <mergeCell ref="A24:AB24"/>
    <mergeCell ref="AC24:AF24"/>
    <mergeCell ref="A23:AB23"/>
    <mergeCell ref="AC23:AF23"/>
    <mergeCell ref="AG23:AI23"/>
    <mergeCell ref="AJ23:AM23"/>
    <mergeCell ref="AN23:AQ23"/>
    <mergeCell ref="A22:AB22"/>
    <mergeCell ref="AC22:AF22"/>
    <mergeCell ref="AN21:AQ21"/>
    <mergeCell ref="A20:AB20"/>
    <mergeCell ref="E2:H2"/>
    <mergeCell ref="M2:P2"/>
    <mergeCell ref="Q2:U2"/>
    <mergeCell ref="O4:W4"/>
    <mergeCell ref="E4:H4"/>
    <mergeCell ref="AJ26:AM26"/>
    <mergeCell ref="AG25:AI25"/>
    <mergeCell ref="AJ25:AM25"/>
    <mergeCell ref="AJ22:AM22"/>
    <mergeCell ref="AJ6:AM7"/>
    <mergeCell ref="AG22:AI22"/>
    <mergeCell ref="A21:AB21"/>
    <mergeCell ref="AC21:AF21"/>
    <mergeCell ref="AG21:AI21"/>
    <mergeCell ref="AJ21:AM21"/>
    <mergeCell ref="AC20:AF20"/>
    <mergeCell ref="AG20:AI20"/>
    <mergeCell ref="AJ20:AM20"/>
    <mergeCell ref="AG16:AI16"/>
    <mergeCell ref="AJ16:AM16"/>
    <mergeCell ref="A18:AB18"/>
    <mergeCell ref="AC18:AF18"/>
    <mergeCell ref="A19:AB19"/>
    <mergeCell ref="AC19:AF19"/>
  </mergeCells>
  <phoneticPr fontId="2" type="noConversion"/>
  <printOptions horizontalCentered="1"/>
  <pageMargins left="0" right="0" top="0" bottom="0" header="0.5" footer="0.5"/>
  <pageSetup firstPageNumber="0" orientation="landscape" useFirstPageNumber="1"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6"/>
  </sheetPr>
  <dimension ref="A1:AU27"/>
  <sheetViews>
    <sheetView topLeftCell="A13" workbookViewId="0">
      <selection activeCell="AU29" sqref="AU29"/>
    </sheetView>
  </sheetViews>
  <sheetFormatPr defaultColWidth="3.1796875" defaultRowHeight="23.15" customHeight="1" x14ac:dyDescent="0.25"/>
  <cols>
    <col min="1" max="16384" width="3.1796875" style="1"/>
  </cols>
  <sheetData>
    <row r="1" spans="1:43" ht="23.15" customHeight="1" x14ac:dyDescent="0.65">
      <c r="A1" s="18"/>
      <c r="B1" s="18"/>
      <c r="C1" s="18"/>
      <c r="D1" s="18"/>
      <c r="E1" s="18"/>
      <c r="F1" s="19"/>
      <c r="G1" s="19"/>
      <c r="H1" s="19"/>
      <c r="I1" s="180" t="s">
        <v>66</v>
      </c>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246" t="s">
        <v>13</v>
      </c>
      <c r="AJ1" s="246"/>
      <c r="AK1" s="246"/>
      <c r="AL1" s="246"/>
      <c r="AM1" s="244" t="str">
        <f>COVER!B15</f>
        <v xml:space="preserve"> </v>
      </c>
      <c r="AN1" s="244"/>
      <c r="AO1" s="244"/>
      <c r="AP1" s="244"/>
      <c r="AQ1" s="244"/>
    </row>
    <row r="2" spans="1:43" s="15" customFormat="1" ht="20.149999999999999" customHeight="1" x14ac:dyDescent="0.25">
      <c r="A2" s="144" t="s">
        <v>4</v>
      </c>
      <c r="B2" s="144"/>
      <c r="C2" s="144"/>
      <c r="D2" s="144"/>
      <c r="E2" s="155" t="str">
        <f>COVER!B9</f>
        <v xml:space="preserve"> </v>
      </c>
      <c r="F2" s="155"/>
      <c r="G2" s="155"/>
      <c r="H2" s="155"/>
      <c r="I2" s="14"/>
      <c r="J2" s="14"/>
      <c r="K2" s="14"/>
      <c r="L2" s="14"/>
      <c r="M2" s="144" t="s">
        <v>6</v>
      </c>
      <c r="N2" s="144"/>
      <c r="O2" s="144"/>
      <c r="P2" s="144"/>
      <c r="Q2" s="154" t="str">
        <f>COVER!B7</f>
        <v xml:space="preserve"> </v>
      </c>
      <c r="R2" s="154"/>
      <c r="S2" s="154"/>
      <c r="T2" s="154"/>
      <c r="U2" s="154"/>
      <c r="V2" s="14"/>
      <c r="W2" s="14"/>
      <c r="X2" s="144" t="s">
        <v>5</v>
      </c>
      <c r="Y2" s="144"/>
      <c r="Z2" s="144"/>
      <c r="AA2" s="144"/>
      <c r="AB2" s="154" t="str">
        <f>COVER!B3</f>
        <v xml:space="preserve"> </v>
      </c>
      <c r="AC2" s="154"/>
      <c r="AD2" s="154"/>
      <c r="AE2" s="154"/>
      <c r="AF2" s="154"/>
      <c r="AG2" s="154"/>
      <c r="AH2" s="154"/>
      <c r="AI2" s="154"/>
    </row>
    <row r="3" spans="1:43" s="15" customFormat="1" ht="5.2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43" s="15" customFormat="1" ht="20.149999999999999" customHeight="1" x14ac:dyDescent="0.25">
      <c r="A4" s="144" t="s">
        <v>182</v>
      </c>
      <c r="B4" s="144"/>
      <c r="C4" s="144"/>
      <c r="D4" s="144"/>
      <c r="E4" s="154" t="str">
        <f>COVER!B11</f>
        <v xml:space="preserve"> </v>
      </c>
      <c r="F4" s="154"/>
      <c r="G4" s="154"/>
      <c r="H4" s="154"/>
      <c r="I4" s="144" t="s">
        <v>183</v>
      </c>
      <c r="J4" s="144"/>
      <c r="K4" s="144"/>
      <c r="L4" s="144"/>
      <c r="M4" s="144"/>
      <c r="N4" s="144"/>
      <c r="O4" s="154" t="str">
        <f>COVER!B13</f>
        <v xml:space="preserve"> </v>
      </c>
      <c r="P4" s="154"/>
      <c r="Q4" s="154"/>
      <c r="R4" s="154"/>
      <c r="S4" s="154"/>
      <c r="T4" s="154"/>
      <c r="U4" s="154"/>
      <c r="V4" s="154"/>
      <c r="W4" s="154"/>
      <c r="X4" s="14"/>
      <c r="Y4" s="14"/>
      <c r="Z4" s="14"/>
      <c r="AA4" s="14"/>
      <c r="AB4" s="14"/>
      <c r="AC4" s="14"/>
      <c r="AD4" s="14"/>
      <c r="AE4" s="14"/>
      <c r="AF4" s="144" t="s">
        <v>184</v>
      </c>
      <c r="AG4" s="144"/>
      <c r="AH4" s="144"/>
      <c r="AI4" s="144"/>
      <c r="AJ4" s="154" t="str">
        <f>COVER!B5</f>
        <v xml:space="preserve"> </v>
      </c>
      <c r="AK4" s="154"/>
      <c r="AL4" s="154"/>
      <c r="AM4" s="154"/>
      <c r="AN4" s="154"/>
      <c r="AO4" s="154"/>
      <c r="AP4" s="154"/>
      <c r="AQ4" s="154"/>
    </row>
    <row r="5" spans="1:43" ht="23.15"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ht="23.15" customHeight="1" x14ac:dyDescent="0.25">
      <c r="A6" s="265" t="s">
        <v>67</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325" t="s">
        <v>36</v>
      </c>
      <c r="AD6" s="325"/>
      <c r="AE6" s="325"/>
      <c r="AF6" s="325"/>
      <c r="AG6" s="212" t="s">
        <v>37</v>
      </c>
      <c r="AH6" s="212"/>
      <c r="AI6" s="282"/>
      <c r="AJ6" s="212" t="s">
        <v>38</v>
      </c>
      <c r="AK6" s="212"/>
      <c r="AL6" s="212"/>
      <c r="AM6" s="282"/>
      <c r="AN6" s="212" t="s">
        <v>39</v>
      </c>
      <c r="AO6" s="212"/>
      <c r="AP6" s="212"/>
      <c r="AQ6" s="282"/>
    </row>
    <row r="7" spans="1:43" ht="23.15" customHeight="1" x14ac:dyDescent="0.25">
      <c r="A7" s="267"/>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325"/>
      <c r="AD7" s="325"/>
      <c r="AE7" s="325"/>
      <c r="AF7" s="325"/>
      <c r="AG7" s="317"/>
      <c r="AH7" s="317"/>
      <c r="AI7" s="318"/>
      <c r="AJ7" s="317"/>
      <c r="AK7" s="317"/>
      <c r="AL7" s="317"/>
      <c r="AM7" s="318"/>
      <c r="AN7" s="317"/>
      <c r="AO7" s="317"/>
      <c r="AP7" s="317"/>
      <c r="AQ7" s="318"/>
    </row>
    <row r="8" spans="1:43" ht="23.15" customHeight="1" x14ac:dyDescent="0.25">
      <c r="A8" s="326" t="s">
        <v>194</v>
      </c>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20"/>
      <c r="AD8" s="320"/>
      <c r="AE8" s="320"/>
      <c r="AF8" s="320"/>
      <c r="AG8" s="316"/>
      <c r="AH8" s="316"/>
      <c r="AI8" s="316"/>
      <c r="AJ8" s="315"/>
      <c r="AK8" s="315"/>
      <c r="AL8" s="315"/>
      <c r="AM8" s="315"/>
      <c r="AN8" s="321" t="str">
        <f>IF(AC8&gt;0,AC8*AJ8," ")</f>
        <v xml:space="preserve"> </v>
      </c>
      <c r="AO8" s="321"/>
      <c r="AP8" s="321"/>
      <c r="AQ8" s="321"/>
    </row>
    <row r="9" spans="1:43" ht="23.15" customHeight="1" x14ac:dyDescent="0.25">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20"/>
      <c r="AD9" s="320"/>
      <c r="AE9" s="320"/>
      <c r="AF9" s="320"/>
      <c r="AG9" s="316"/>
      <c r="AH9" s="316"/>
      <c r="AI9" s="316"/>
      <c r="AJ9" s="315"/>
      <c r="AK9" s="315"/>
      <c r="AL9" s="315"/>
      <c r="AM9" s="315"/>
      <c r="AN9" s="321" t="str">
        <f>IF(AC9&gt;0,AC9*AJ9," ")</f>
        <v xml:space="preserve"> </v>
      </c>
      <c r="AO9" s="321"/>
      <c r="AP9" s="321"/>
      <c r="AQ9" s="321"/>
    </row>
    <row r="10" spans="1:43" ht="23.15" customHeight="1" x14ac:dyDescent="0.25">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20"/>
      <c r="AD10" s="320"/>
      <c r="AE10" s="320"/>
      <c r="AF10" s="320"/>
      <c r="AG10" s="316"/>
      <c r="AH10" s="316"/>
      <c r="AI10" s="316"/>
      <c r="AJ10" s="315"/>
      <c r="AK10" s="315"/>
      <c r="AL10" s="315"/>
      <c r="AM10" s="315"/>
      <c r="AN10" s="321" t="str">
        <f t="shared" ref="AN10:AN24" si="0">IF(AC10&gt;0,AC10*AJ10," ")</f>
        <v xml:space="preserve"> </v>
      </c>
      <c r="AO10" s="321"/>
      <c r="AP10" s="321"/>
      <c r="AQ10" s="321"/>
    </row>
    <row r="11" spans="1:43" ht="23.15" customHeight="1" x14ac:dyDescent="0.25">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20"/>
      <c r="AD11" s="320"/>
      <c r="AE11" s="320"/>
      <c r="AF11" s="320"/>
      <c r="AG11" s="316"/>
      <c r="AH11" s="316"/>
      <c r="AI11" s="316"/>
      <c r="AJ11" s="315"/>
      <c r="AK11" s="315"/>
      <c r="AL11" s="315"/>
      <c r="AM11" s="315"/>
      <c r="AN11" s="321" t="str">
        <f t="shared" si="0"/>
        <v xml:space="preserve"> </v>
      </c>
      <c r="AO11" s="321"/>
      <c r="AP11" s="321"/>
      <c r="AQ11" s="321"/>
    </row>
    <row r="12" spans="1:43" ht="23.15" customHeight="1" x14ac:dyDescent="0.25">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20"/>
      <c r="AD12" s="320"/>
      <c r="AE12" s="320"/>
      <c r="AF12" s="320"/>
      <c r="AG12" s="316"/>
      <c r="AH12" s="316"/>
      <c r="AI12" s="316"/>
      <c r="AJ12" s="315"/>
      <c r="AK12" s="315"/>
      <c r="AL12" s="315"/>
      <c r="AM12" s="315"/>
      <c r="AN12" s="321" t="str">
        <f t="shared" si="0"/>
        <v xml:space="preserve"> </v>
      </c>
      <c r="AO12" s="321"/>
      <c r="AP12" s="321"/>
      <c r="AQ12" s="321"/>
    </row>
    <row r="13" spans="1:43" ht="23.15" customHeight="1" x14ac:dyDescent="0.25">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20"/>
      <c r="AD13" s="320"/>
      <c r="AE13" s="320"/>
      <c r="AF13" s="320"/>
      <c r="AG13" s="316"/>
      <c r="AH13" s="316"/>
      <c r="AI13" s="316"/>
      <c r="AJ13" s="315"/>
      <c r="AK13" s="315"/>
      <c r="AL13" s="315"/>
      <c r="AM13" s="315"/>
      <c r="AN13" s="321" t="str">
        <f t="shared" si="0"/>
        <v xml:space="preserve"> </v>
      </c>
      <c r="AO13" s="321"/>
      <c r="AP13" s="321"/>
      <c r="AQ13" s="321"/>
    </row>
    <row r="14" spans="1:43" ht="23.15" customHeight="1" x14ac:dyDescent="0.25">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20"/>
      <c r="AD14" s="320"/>
      <c r="AE14" s="320"/>
      <c r="AF14" s="320"/>
      <c r="AG14" s="316"/>
      <c r="AH14" s="316"/>
      <c r="AI14" s="316"/>
      <c r="AJ14" s="315"/>
      <c r="AK14" s="315"/>
      <c r="AL14" s="315"/>
      <c r="AM14" s="315"/>
      <c r="AN14" s="321" t="str">
        <f t="shared" si="0"/>
        <v xml:space="preserve"> </v>
      </c>
      <c r="AO14" s="321"/>
      <c r="AP14" s="321"/>
      <c r="AQ14" s="321"/>
    </row>
    <row r="15" spans="1:43" ht="23.15" customHeight="1" x14ac:dyDescent="0.25">
      <c r="A15" s="319"/>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20"/>
      <c r="AD15" s="320"/>
      <c r="AE15" s="320"/>
      <c r="AF15" s="320"/>
      <c r="AG15" s="316"/>
      <c r="AH15" s="316"/>
      <c r="AI15" s="316"/>
      <c r="AJ15" s="315"/>
      <c r="AK15" s="315"/>
      <c r="AL15" s="315"/>
      <c r="AM15" s="315"/>
      <c r="AN15" s="321" t="str">
        <f t="shared" si="0"/>
        <v xml:space="preserve"> </v>
      </c>
      <c r="AO15" s="321"/>
      <c r="AP15" s="321"/>
      <c r="AQ15" s="321"/>
    </row>
    <row r="16" spans="1:43" ht="23.15" customHeight="1" x14ac:dyDescent="0.25">
      <c r="A16" s="319"/>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20"/>
      <c r="AD16" s="320"/>
      <c r="AE16" s="320"/>
      <c r="AF16" s="320"/>
      <c r="AG16" s="316"/>
      <c r="AH16" s="316"/>
      <c r="AI16" s="316"/>
      <c r="AJ16" s="315"/>
      <c r="AK16" s="315"/>
      <c r="AL16" s="315"/>
      <c r="AM16" s="315"/>
      <c r="AN16" s="321" t="str">
        <f t="shared" si="0"/>
        <v xml:space="preserve"> </v>
      </c>
      <c r="AO16" s="321"/>
      <c r="AP16" s="321"/>
      <c r="AQ16" s="321"/>
    </row>
    <row r="17" spans="1:47" ht="23.15" customHeight="1" x14ac:dyDescent="0.25">
      <c r="A17" s="319"/>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20"/>
      <c r="AD17" s="320"/>
      <c r="AE17" s="320"/>
      <c r="AF17" s="320"/>
      <c r="AG17" s="316"/>
      <c r="AH17" s="316"/>
      <c r="AI17" s="316"/>
      <c r="AJ17" s="315"/>
      <c r="AK17" s="315"/>
      <c r="AL17" s="315"/>
      <c r="AM17" s="315"/>
      <c r="AN17" s="321" t="str">
        <f t="shared" si="0"/>
        <v xml:space="preserve"> </v>
      </c>
      <c r="AO17" s="321"/>
      <c r="AP17" s="321"/>
      <c r="AQ17" s="321"/>
    </row>
    <row r="18" spans="1:47" ht="23.15" customHeight="1" x14ac:dyDescent="0.25">
      <c r="A18" s="319"/>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20"/>
      <c r="AD18" s="320"/>
      <c r="AE18" s="320"/>
      <c r="AF18" s="320"/>
      <c r="AG18" s="316"/>
      <c r="AH18" s="316"/>
      <c r="AI18" s="316"/>
      <c r="AJ18" s="315"/>
      <c r="AK18" s="315"/>
      <c r="AL18" s="315"/>
      <c r="AM18" s="315"/>
      <c r="AN18" s="321" t="str">
        <f t="shared" si="0"/>
        <v xml:space="preserve"> </v>
      </c>
      <c r="AO18" s="321"/>
      <c r="AP18" s="321"/>
      <c r="AQ18" s="321"/>
    </row>
    <row r="19" spans="1:47" ht="23.15" customHeight="1" x14ac:dyDescent="0.25">
      <c r="A19" s="319"/>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20"/>
      <c r="AD19" s="320"/>
      <c r="AE19" s="320"/>
      <c r="AF19" s="320"/>
      <c r="AG19" s="316"/>
      <c r="AH19" s="316"/>
      <c r="AI19" s="316"/>
      <c r="AJ19" s="315"/>
      <c r="AK19" s="315"/>
      <c r="AL19" s="315"/>
      <c r="AM19" s="315"/>
      <c r="AN19" s="321" t="str">
        <f t="shared" si="0"/>
        <v xml:space="preserve"> </v>
      </c>
      <c r="AO19" s="321"/>
      <c r="AP19" s="321"/>
      <c r="AQ19" s="321"/>
    </row>
    <row r="20" spans="1:47" ht="23.15" customHeight="1" x14ac:dyDescent="0.25">
      <c r="A20" s="319"/>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20"/>
      <c r="AD20" s="320"/>
      <c r="AE20" s="320"/>
      <c r="AF20" s="320"/>
      <c r="AG20" s="316"/>
      <c r="AH20" s="316"/>
      <c r="AI20" s="316"/>
      <c r="AJ20" s="315"/>
      <c r="AK20" s="315"/>
      <c r="AL20" s="315"/>
      <c r="AM20" s="315"/>
      <c r="AN20" s="321" t="str">
        <f t="shared" si="0"/>
        <v xml:space="preserve"> </v>
      </c>
      <c r="AO20" s="321"/>
      <c r="AP20" s="321"/>
      <c r="AQ20" s="321"/>
    </row>
    <row r="21" spans="1:47" ht="23.15" customHeight="1" x14ac:dyDescent="0.25">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20"/>
      <c r="AD21" s="320"/>
      <c r="AE21" s="320"/>
      <c r="AF21" s="320"/>
      <c r="AG21" s="316"/>
      <c r="AH21" s="316"/>
      <c r="AI21" s="316"/>
      <c r="AJ21" s="315"/>
      <c r="AK21" s="315"/>
      <c r="AL21" s="315"/>
      <c r="AM21" s="315"/>
      <c r="AN21" s="321" t="str">
        <f t="shared" si="0"/>
        <v xml:space="preserve"> </v>
      </c>
      <c r="AO21" s="321"/>
      <c r="AP21" s="321"/>
      <c r="AQ21" s="321"/>
    </row>
    <row r="22" spans="1:47" ht="23.15" customHeight="1" x14ac:dyDescent="0.25">
      <c r="A22" s="319"/>
      <c r="B22" s="319"/>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20"/>
      <c r="AD22" s="320"/>
      <c r="AE22" s="320"/>
      <c r="AF22" s="320"/>
      <c r="AG22" s="316"/>
      <c r="AH22" s="316"/>
      <c r="AI22" s="316"/>
      <c r="AJ22" s="315"/>
      <c r="AK22" s="315"/>
      <c r="AL22" s="315"/>
      <c r="AM22" s="315"/>
      <c r="AN22" s="321" t="str">
        <f t="shared" si="0"/>
        <v xml:space="preserve"> </v>
      </c>
      <c r="AO22" s="321"/>
      <c r="AP22" s="321"/>
      <c r="AQ22" s="321"/>
    </row>
    <row r="23" spans="1:47" ht="23.15" customHeight="1" x14ac:dyDescent="0.25">
      <c r="A23" s="319"/>
      <c r="B23" s="319"/>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20"/>
      <c r="AD23" s="320"/>
      <c r="AE23" s="320"/>
      <c r="AF23" s="320"/>
      <c r="AG23" s="316"/>
      <c r="AH23" s="316"/>
      <c r="AI23" s="316"/>
      <c r="AJ23" s="315"/>
      <c r="AK23" s="315"/>
      <c r="AL23" s="315"/>
      <c r="AM23" s="315"/>
      <c r="AN23" s="321" t="str">
        <f t="shared" si="0"/>
        <v xml:space="preserve"> </v>
      </c>
      <c r="AO23" s="321"/>
      <c r="AP23" s="321"/>
      <c r="AQ23" s="321"/>
    </row>
    <row r="24" spans="1:47" ht="23.15" customHeight="1" x14ac:dyDescent="0.25">
      <c r="A24" s="319"/>
      <c r="B24" s="319"/>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20"/>
      <c r="AD24" s="320"/>
      <c r="AE24" s="320"/>
      <c r="AF24" s="320"/>
      <c r="AG24" s="316"/>
      <c r="AH24" s="316"/>
      <c r="AI24" s="316"/>
      <c r="AJ24" s="315"/>
      <c r="AK24" s="315"/>
      <c r="AL24" s="315"/>
      <c r="AM24" s="315"/>
      <c r="AN24" s="321" t="str">
        <f t="shared" si="0"/>
        <v xml:space="preserve"> </v>
      </c>
      <c r="AO24" s="321"/>
      <c r="AP24" s="321"/>
      <c r="AQ24" s="321"/>
    </row>
    <row r="25" spans="1:47" ht="23.15" customHeight="1" x14ac:dyDescent="0.25">
      <c r="AG25" s="322" t="s">
        <v>93</v>
      </c>
      <c r="AH25" s="322"/>
      <c r="AI25" s="322"/>
      <c r="AJ25" s="322"/>
      <c r="AK25" s="322"/>
      <c r="AL25" s="322"/>
      <c r="AM25" s="322"/>
      <c r="AN25" s="323" t="str">
        <f>IF(AC8&gt;0,SUM(AN8:AQ24)," ")</f>
        <v xml:space="preserve"> </v>
      </c>
      <c r="AO25" s="323"/>
      <c r="AP25" s="323"/>
      <c r="AQ25" s="323"/>
      <c r="AU25" s="78"/>
    </row>
    <row r="26" spans="1:47" ht="23.15" customHeight="1" x14ac:dyDescent="0.25">
      <c r="AD26" s="327" t="s">
        <v>257</v>
      </c>
      <c r="AE26" s="327"/>
      <c r="AF26" s="327"/>
      <c r="AG26" s="327"/>
      <c r="AH26" s="327"/>
      <c r="AI26" s="327"/>
      <c r="AJ26" s="327"/>
      <c r="AK26" s="327"/>
      <c r="AL26" s="327"/>
      <c r="AM26" s="327"/>
      <c r="AN26" s="323" t="str">
        <f>IF(SUM(AN8:AQ24)&gt;0,IF(AN25&lt;=10000,AN25*0.08,800+(0.05*(AN25-10000)))," ")</f>
        <v xml:space="preserve"> </v>
      </c>
      <c r="AO26" s="323"/>
      <c r="AP26" s="323"/>
      <c r="AQ26" s="323"/>
    </row>
    <row r="27" spans="1:47" ht="23.15" customHeight="1" x14ac:dyDescent="0.25">
      <c r="AG27" s="322" t="s">
        <v>60</v>
      </c>
      <c r="AH27" s="322"/>
      <c r="AI27" s="322"/>
      <c r="AJ27" s="322"/>
      <c r="AK27" s="322"/>
      <c r="AL27" s="322"/>
      <c r="AM27" s="322"/>
      <c r="AN27" s="323" t="str">
        <f>IF(AC8&gt;0,AN25+AN26," ")</f>
        <v xml:space="preserve"> </v>
      </c>
      <c r="AO27" s="323"/>
      <c r="AP27" s="323"/>
      <c r="AQ27" s="323"/>
    </row>
  </sheetData>
  <sheetProtection password="D4F4" sheet="1" objects="1" scenarios="1" selectLockedCells="1"/>
  <mergeCells count="111">
    <mergeCell ref="AG9:AI9"/>
    <mergeCell ref="A10:AB10"/>
    <mergeCell ref="I4:N4"/>
    <mergeCell ref="A4:D4"/>
    <mergeCell ref="E2:H2"/>
    <mergeCell ref="M2:P2"/>
    <mergeCell ref="AN8:AQ8"/>
    <mergeCell ref="AJ9:AM9"/>
    <mergeCell ref="AN9:AQ9"/>
    <mergeCell ref="A8:AB8"/>
    <mergeCell ref="AJ4:AQ4"/>
    <mergeCell ref="AG6:AI7"/>
    <mergeCell ref="AC6:AF7"/>
    <mergeCell ref="AJ8:AM8"/>
    <mergeCell ref="A2:D2"/>
    <mergeCell ref="Q2:U2"/>
    <mergeCell ref="O4:W4"/>
    <mergeCell ref="AB2:AI2"/>
    <mergeCell ref="AF4:AI4"/>
    <mergeCell ref="AM1:AQ1"/>
    <mergeCell ref="AN6:AQ7"/>
    <mergeCell ref="A16:AB16"/>
    <mergeCell ref="AC12:AF12"/>
    <mergeCell ref="AG12:AI12"/>
    <mergeCell ref="AJ12:AM12"/>
    <mergeCell ref="AN10:AQ10"/>
    <mergeCell ref="A11:AB11"/>
    <mergeCell ref="AC11:AF11"/>
    <mergeCell ref="A14:AB14"/>
    <mergeCell ref="AJ6:AM7"/>
    <mergeCell ref="AG8:AI8"/>
    <mergeCell ref="AC10:AF10"/>
    <mergeCell ref="AG10:AI10"/>
    <mergeCell ref="I1:AH1"/>
    <mergeCell ref="AI1:AL1"/>
    <mergeCell ref="X2:AA2"/>
    <mergeCell ref="AJ10:AM10"/>
    <mergeCell ref="A9:AB9"/>
    <mergeCell ref="AC9:AF9"/>
    <mergeCell ref="A6:AB7"/>
    <mergeCell ref="A12:AB12"/>
    <mergeCell ref="AC8:AF8"/>
    <mergeCell ref="E4:H4"/>
    <mergeCell ref="AJ11:AM11"/>
    <mergeCell ref="AN15:AQ15"/>
    <mergeCell ref="AC15:AF15"/>
    <mergeCell ref="AJ17:AM17"/>
    <mergeCell ref="AJ15:AM15"/>
    <mergeCell ref="AJ14:AM14"/>
    <mergeCell ref="AN12:AQ12"/>
    <mergeCell ref="AN11:AQ11"/>
    <mergeCell ref="AG13:AI13"/>
    <mergeCell ref="AG11:AI11"/>
    <mergeCell ref="AC14:AF14"/>
    <mergeCell ref="AG14:AI14"/>
    <mergeCell ref="AN14:AQ14"/>
    <mergeCell ref="AN16:AQ16"/>
    <mergeCell ref="AJ16:AM16"/>
    <mergeCell ref="AN27:AQ27"/>
    <mergeCell ref="A15:AB15"/>
    <mergeCell ref="AN13:AQ13"/>
    <mergeCell ref="A13:AB13"/>
    <mergeCell ref="AC13:AF13"/>
    <mergeCell ref="AG17:AI17"/>
    <mergeCell ref="AJ13:AM13"/>
    <mergeCell ref="AN17:AQ17"/>
    <mergeCell ref="AG15:AI15"/>
    <mergeCell ref="A17:AB17"/>
    <mergeCell ref="AC17:AF17"/>
    <mergeCell ref="AG27:AM27"/>
    <mergeCell ref="A24:AB24"/>
    <mergeCell ref="AC24:AF24"/>
    <mergeCell ref="AG21:AI21"/>
    <mergeCell ref="A20:AB20"/>
    <mergeCell ref="AC16:AF16"/>
    <mergeCell ref="AG16:AI16"/>
    <mergeCell ref="AJ20:AM20"/>
    <mergeCell ref="AC18:AF18"/>
    <mergeCell ref="A18:AB18"/>
    <mergeCell ref="A21:AB21"/>
    <mergeCell ref="A22:AB22"/>
    <mergeCell ref="AJ21:AM21"/>
    <mergeCell ref="A19:AB19"/>
    <mergeCell ref="AJ22:AM22"/>
    <mergeCell ref="A23:AB23"/>
    <mergeCell ref="AJ18:AM18"/>
    <mergeCell ref="AN24:AQ24"/>
    <mergeCell ref="AG25:AM25"/>
    <mergeCell ref="AN25:AQ25"/>
    <mergeCell ref="AG18:AI18"/>
    <mergeCell ref="AN19:AQ19"/>
    <mergeCell ref="AN20:AQ20"/>
    <mergeCell ref="AC23:AF23"/>
    <mergeCell ref="AN26:AQ26"/>
    <mergeCell ref="AG20:AI20"/>
    <mergeCell ref="AN22:AQ22"/>
    <mergeCell ref="AJ19:AM19"/>
    <mergeCell ref="AG23:AI23"/>
    <mergeCell ref="AJ23:AM23"/>
    <mergeCell ref="AN18:AQ18"/>
    <mergeCell ref="AN21:AQ21"/>
    <mergeCell ref="AD26:AM26"/>
    <mergeCell ref="AJ24:AM24"/>
    <mergeCell ref="AG24:AI24"/>
    <mergeCell ref="AC19:AF19"/>
    <mergeCell ref="AG19:AI19"/>
    <mergeCell ref="AC20:AF20"/>
    <mergeCell ref="AC21:AF21"/>
    <mergeCell ref="AC22:AF22"/>
    <mergeCell ref="AG22:AI22"/>
    <mergeCell ref="AN23:AQ23"/>
  </mergeCells>
  <phoneticPr fontId="2" type="noConversion"/>
  <printOptions horizontalCentered="1"/>
  <pageMargins left="0" right="0" top="0" bottom="0" header="0.5" footer="0.5"/>
  <pageSetup firstPageNumber="0" orientation="landscape" useFirstPageNumber="1"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249977111117893"/>
  </sheetPr>
  <dimension ref="A1:AN27"/>
  <sheetViews>
    <sheetView workbookViewId="0">
      <selection activeCell="AO26" sqref="AO26"/>
    </sheetView>
  </sheetViews>
  <sheetFormatPr defaultColWidth="3.1796875" defaultRowHeight="23.15" customHeight="1" x14ac:dyDescent="0.25"/>
  <cols>
    <col min="1" max="16384" width="3.1796875" style="1"/>
  </cols>
  <sheetData>
    <row r="1" spans="1:40" ht="23.15" customHeight="1" x14ac:dyDescent="0.65">
      <c r="A1" s="18"/>
      <c r="B1" s="18"/>
      <c r="C1" s="18"/>
      <c r="D1" s="18"/>
      <c r="E1" s="18"/>
      <c r="F1" s="19"/>
      <c r="G1" s="19"/>
      <c r="H1" s="19"/>
      <c r="I1" s="180" t="s">
        <v>198</v>
      </c>
      <c r="J1" s="180"/>
      <c r="K1" s="180"/>
      <c r="L1" s="180"/>
      <c r="M1" s="180"/>
      <c r="N1" s="180"/>
      <c r="O1" s="180"/>
      <c r="P1" s="180"/>
      <c r="Q1" s="180"/>
      <c r="R1" s="180"/>
      <c r="S1" s="180"/>
      <c r="T1" s="180"/>
      <c r="U1" s="180"/>
      <c r="V1" s="180"/>
      <c r="W1" s="180"/>
      <c r="X1" s="180"/>
      <c r="Y1" s="180"/>
      <c r="Z1" s="180"/>
      <c r="AA1" s="180"/>
      <c r="AB1" s="180"/>
      <c r="AC1" s="180"/>
      <c r="AD1" s="180"/>
      <c r="AE1" s="180"/>
      <c r="AF1" s="180"/>
      <c r="AG1" s="246" t="s">
        <v>13</v>
      </c>
      <c r="AH1" s="246"/>
      <c r="AI1" s="246"/>
      <c r="AJ1" s="244" t="str">
        <f>COVER!B15</f>
        <v xml:space="preserve"> </v>
      </c>
      <c r="AK1" s="244"/>
      <c r="AL1" s="244"/>
      <c r="AM1" s="244"/>
      <c r="AN1" s="244"/>
    </row>
    <row r="2" spans="1:40" s="15" customFormat="1" ht="20.149999999999999" customHeight="1" x14ac:dyDescent="0.25">
      <c r="A2" s="144" t="s">
        <v>4</v>
      </c>
      <c r="B2" s="144"/>
      <c r="C2" s="144"/>
      <c r="D2" s="144"/>
      <c r="E2" s="155" t="str">
        <f>COVER!B9</f>
        <v xml:space="preserve"> </v>
      </c>
      <c r="F2" s="155"/>
      <c r="G2" s="155"/>
      <c r="H2" s="155"/>
      <c r="I2" s="14"/>
      <c r="J2" s="14"/>
      <c r="K2" s="14"/>
      <c r="L2" s="14"/>
      <c r="M2" s="144" t="s">
        <v>6</v>
      </c>
      <c r="N2" s="144"/>
      <c r="O2" s="144"/>
      <c r="P2" s="144"/>
      <c r="Q2" s="154" t="str">
        <f>COVER!B7</f>
        <v xml:space="preserve"> </v>
      </c>
      <c r="R2" s="154"/>
      <c r="S2" s="154"/>
      <c r="T2" s="154"/>
      <c r="U2" s="154"/>
      <c r="V2" s="14"/>
      <c r="W2" s="14"/>
      <c r="X2" s="144" t="s">
        <v>5</v>
      </c>
      <c r="Y2" s="144"/>
      <c r="Z2" s="144"/>
      <c r="AA2" s="144"/>
      <c r="AB2" s="154" t="str">
        <f>COVER!B3</f>
        <v xml:space="preserve"> </v>
      </c>
      <c r="AC2" s="154"/>
      <c r="AD2" s="154"/>
      <c r="AE2" s="154"/>
      <c r="AF2" s="154"/>
      <c r="AG2" s="154"/>
      <c r="AH2" s="154"/>
      <c r="AI2" s="154"/>
    </row>
    <row r="3" spans="1:40" s="15" customFormat="1" ht="5.2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row>
    <row r="4" spans="1:40" s="15" customFormat="1" ht="20.149999999999999" customHeight="1" x14ac:dyDescent="0.25">
      <c r="A4" s="144" t="s">
        <v>182</v>
      </c>
      <c r="B4" s="144"/>
      <c r="C4" s="144"/>
      <c r="D4" s="144"/>
      <c r="E4" s="154" t="str">
        <f>COVER!B11</f>
        <v xml:space="preserve"> </v>
      </c>
      <c r="F4" s="154"/>
      <c r="G4" s="154"/>
      <c r="H4" s="154"/>
      <c r="I4" s="144" t="s">
        <v>183</v>
      </c>
      <c r="J4" s="144"/>
      <c r="K4" s="144"/>
      <c r="L4" s="144"/>
      <c r="M4" s="144"/>
      <c r="N4" s="144"/>
      <c r="O4" s="154" t="str">
        <f>COVER!B13</f>
        <v xml:space="preserve"> </v>
      </c>
      <c r="P4" s="154"/>
      <c r="Q4" s="154"/>
      <c r="R4" s="154"/>
      <c r="S4" s="154"/>
      <c r="T4" s="154"/>
      <c r="U4" s="154"/>
      <c r="V4" s="154"/>
      <c r="W4" s="154"/>
      <c r="X4" s="14"/>
      <c r="Y4" s="14"/>
      <c r="Z4" s="14"/>
      <c r="AA4" s="14"/>
      <c r="AB4" s="144" t="s">
        <v>184</v>
      </c>
      <c r="AC4" s="144"/>
      <c r="AD4" s="144"/>
      <c r="AE4" s="144"/>
      <c r="AG4" s="154" t="str">
        <f>COVER!B5</f>
        <v xml:space="preserve"> </v>
      </c>
      <c r="AH4" s="154"/>
      <c r="AI4" s="154"/>
      <c r="AJ4" s="154"/>
      <c r="AK4" s="154"/>
      <c r="AL4" s="154"/>
      <c r="AM4" s="154"/>
      <c r="AN4" s="154"/>
    </row>
    <row r="5" spans="1:40" ht="23.15"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23.15" customHeight="1" x14ac:dyDescent="0.25">
      <c r="A6" s="265" t="s">
        <v>199</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325" t="s">
        <v>36</v>
      </c>
      <c r="AD6" s="325"/>
      <c r="AE6" s="325"/>
      <c r="AF6" s="325"/>
      <c r="AG6" s="212" t="s">
        <v>38</v>
      </c>
      <c r="AH6" s="212"/>
      <c r="AI6" s="212"/>
      <c r="AJ6" s="282"/>
      <c r="AK6" s="212" t="s">
        <v>39</v>
      </c>
      <c r="AL6" s="212"/>
      <c r="AM6" s="212"/>
      <c r="AN6" s="282"/>
    </row>
    <row r="7" spans="1:40" ht="23.15" customHeight="1" x14ac:dyDescent="0.25">
      <c r="A7" s="267"/>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325"/>
      <c r="AD7" s="325"/>
      <c r="AE7" s="325"/>
      <c r="AF7" s="325"/>
      <c r="AG7" s="317"/>
      <c r="AH7" s="317"/>
      <c r="AI7" s="317"/>
      <c r="AJ7" s="318"/>
      <c r="AK7" s="317"/>
      <c r="AL7" s="317"/>
      <c r="AM7" s="317"/>
      <c r="AN7" s="318"/>
    </row>
    <row r="8" spans="1:40" ht="23.15" customHeight="1" x14ac:dyDescent="0.25">
      <c r="A8" s="326" t="s">
        <v>194</v>
      </c>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20"/>
      <c r="AD8" s="320"/>
      <c r="AE8" s="320"/>
      <c r="AF8" s="320"/>
      <c r="AG8" s="329"/>
      <c r="AH8" s="315"/>
      <c r="AI8" s="315"/>
      <c r="AJ8" s="315"/>
      <c r="AK8" s="321" t="str">
        <f t="shared" ref="AK8:AK24" si="0">IF(AC8&gt;0,AC8*AG8," ")</f>
        <v xml:space="preserve"> </v>
      </c>
      <c r="AL8" s="321"/>
      <c r="AM8" s="321"/>
      <c r="AN8" s="321"/>
    </row>
    <row r="9" spans="1:40" ht="23.15" customHeight="1" x14ac:dyDescent="0.25">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20"/>
      <c r="AD9" s="320"/>
      <c r="AE9" s="320"/>
      <c r="AF9" s="320"/>
      <c r="AG9" s="315"/>
      <c r="AH9" s="315"/>
      <c r="AI9" s="315"/>
      <c r="AJ9" s="315"/>
      <c r="AK9" s="321" t="str">
        <f t="shared" si="0"/>
        <v xml:space="preserve"> </v>
      </c>
      <c r="AL9" s="321"/>
      <c r="AM9" s="321"/>
      <c r="AN9" s="321"/>
    </row>
    <row r="10" spans="1:40" ht="23.15" customHeight="1" x14ac:dyDescent="0.25">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20"/>
      <c r="AD10" s="320"/>
      <c r="AE10" s="320"/>
      <c r="AF10" s="320"/>
      <c r="AG10" s="315"/>
      <c r="AH10" s="315"/>
      <c r="AI10" s="315"/>
      <c r="AJ10" s="315"/>
      <c r="AK10" s="321" t="str">
        <f t="shared" si="0"/>
        <v xml:space="preserve"> </v>
      </c>
      <c r="AL10" s="321"/>
      <c r="AM10" s="321"/>
      <c r="AN10" s="321"/>
    </row>
    <row r="11" spans="1:40" ht="23.15" customHeight="1" x14ac:dyDescent="0.25">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20"/>
      <c r="AD11" s="320"/>
      <c r="AE11" s="320"/>
      <c r="AF11" s="320"/>
      <c r="AG11" s="315"/>
      <c r="AH11" s="315"/>
      <c r="AI11" s="315"/>
      <c r="AJ11" s="315"/>
      <c r="AK11" s="321" t="str">
        <f t="shared" si="0"/>
        <v xml:space="preserve"> </v>
      </c>
      <c r="AL11" s="321"/>
      <c r="AM11" s="321"/>
      <c r="AN11" s="321"/>
    </row>
    <row r="12" spans="1:40" ht="23.15" customHeight="1" x14ac:dyDescent="0.25">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20"/>
      <c r="AD12" s="320"/>
      <c r="AE12" s="320"/>
      <c r="AF12" s="320"/>
      <c r="AG12" s="315"/>
      <c r="AH12" s="315"/>
      <c r="AI12" s="315"/>
      <c r="AJ12" s="315"/>
      <c r="AK12" s="321" t="str">
        <f t="shared" si="0"/>
        <v xml:space="preserve"> </v>
      </c>
      <c r="AL12" s="321"/>
      <c r="AM12" s="321"/>
      <c r="AN12" s="321"/>
    </row>
    <row r="13" spans="1:40" ht="23.15" customHeight="1" x14ac:dyDescent="0.25">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20"/>
      <c r="AD13" s="320"/>
      <c r="AE13" s="320"/>
      <c r="AF13" s="320"/>
      <c r="AG13" s="315"/>
      <c r="AH13" s="315"/>
      <c r="AI13" s="315"/>
      <c r="AJ13" s="315"/>
      <c r="AK13" s="321" t="str">
        <f t="shared" si="0"/>
        <v xml:space="preserve"> </v>
      </c>
      <c r="AL13" s="321"/>
      <c r="AM13" s="321"/>
      <c r="AN13" s="321"/>
    </row>
    <row r="14" spans="1:40" ht="23.15" customHeight="1" x14ac:dyDescent="0.25">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20"/>
      <c r="AD14" s="320"/>
      <c r="AE14" s="320"/>
      <c r="AF14" s="320"/>
      <c r="AG14" s="315"/>
      <c r="AH14" s="315"/>
      <c r="AI14" s="315"/>
      <c r="AJ14" s="315"/>
      <c r="AK14" s="321" t="str">
        <f t="shared" si="0"/>
        <v xml:space="preserve"> </v>
      </c>
      <c r="AL14" s="321"/>
      <c r="AM14" s="321"/>
      <c r="AN14" s="321"/>
    </row>
    <row r="15" spans="1:40" ht="23.15" customHeight="1" x14ac:dyDescent="0.25">
      <c r="A15" s="319"/>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20"/>
      <c r="AD15" s="320"/>
      <c r="AE15" s="320"/>
      <c r="AF15" s="320"/>
      <c r="AG15" s="315"/>
      <c r="AH15" s="315"/>
      <c r="AI15" s="315"/>
      <c r="AJ15" s="315"/>
      <c r="AK15" s="321" t="str">
        <f t="shared" si="0"/>
        <v xml:space="preserve"> </v>
      </c>
      <c r="AL15" s="321"/>
      <c r="AM15" s="321"/>
      <c r="AN15" s="321"/>
    </row>
    <row r="16" spans="1:40" ht="23.15" customHeight="1" x14ac:dyDescent="0.25">
      <c r="A16" s="319"/>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20"/>
      <c r="AD16" s="320"/>
      <c r="AE16" s="320"/>
      <c r="AF16" s="320"/>
      <c r="AG16" s="315"/>
      <c r="AH16" s="315"/>
      <c r="AI16" s="315"/>
      <c r="AJ16" s="315"/>
      <c r="AK16" s="321" t="str">
        <f t="shared" si="0"/>
        <v xml:space="preserve"> </v>
      </c>
      <c r="AL16" s="321"/>
      <c r="AM16" s="321"/>
      <c r="AN16" s="321"/>
    </row>
    <row r="17" spans="1:40" ht="23.15" customHeight="1" x14ac:dyDescent="0.25">
      <c r="A17" s="319"/>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20"/>
      <c r="AD17" s="320"/>
      <c r="AE17" s="320"/>
      <c r="AF17" s="320"/>
      <c r="AG17" s="315"/>
      <c r="AH17" s="315"/>
      <c r="AI17" s="315"/>
      <c r="AJ17" s="315"/>
      <c r="AK17" s="321" t="str">
        <f t="shared" si="0"/>
        <v xml:space="preserve"> </v>
      </c>
      <c r="AL17" s="321"/>
      <c r="AM17" s="321"/>
      <c r="AN17" s="321"/>
    </row>
    <row r="18" spans="1:40" ht="23.15" customHeight="1" x14ac:dyDescent="0.25">
      <c r="A18" s="319"/>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20"/>
      <c r="AD18" s="320"/>
      <c r="AE18" s="320"/>
      <c r="AF18" s="320"/>
      <c r="AG18" s="315"/>
      <c r="AH18" s="315"/>
      <c r="AI18" s="315"/>
      <c r="AJ18" s="315"/>
      <c r="AK18" s="321" t="str">
        <f t="shared" si="0"/>
        <v xml:space="preserve"> </v>
      </c>
      <c r="AL18" s="321"/>
      <c r="AM18" s="321"/>
      <c r="AN18" s="321"/>
    </row>
    <row r="19" spans="1:40" ht="23.15" customHeight="1" x14ac:dyDescent="0.25">
      <c r="A19" s="319"/>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20"/>
      <c r="AD19" s="320"/>
      <c r="AE19" s="320"/>
      <c r="AF19" s="320"/>
      <c r="AG19" s="315"/>
      <c r="AH19" s="315"/>
      <c r="AI19" s="315"/>
      <c r="AJ19" s="315"/>
      <c r="AK19" s="321" t="str">
        <f t="shared" si="0"/>
        <v xml:space="preserve"> </v>
      </c>
      <c r="AL19" s="321"/>
      <c r="AM19" s="321"/>
      <c r="AN19" s="321"/>
    </row>
    <row r="20" spans="1:40" ht="23.15" customHeight="1" x14ac:dyDescent="0.25">
      <c r="A20" s="319"/>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20"/>
      <c r="AD20" s="320"/>
      <c r="AE20" s="320"/>
      <c r="AF20" s="320"/>
      <c r="AG20" s="315"/>
      <c r="AH20" s="315"/>
      <c r="AI20" s="315"/>
      <c r="AJ20" s="315"/>
      <c r="AK20" s="321" t="str">
        <f t="shared" si="0"/>
        <v xml:space="preserve"> </v>
      </c>
      <c r="AL20" s="321"/>
      <c r="AM20" s="321"/>
      <c r="AN20" s="321"/>
    </row>
    <row r="21" spans="1:40" ht="23.15" customHeight="1" x14ac:dyDescent="0.25">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20"/>
      <c r="AD21" s="320"/>
      <c r="AE21" s="320"/>
      <c r="AF21" s="320"/>
      <c r="AG21" s="315"/>
      <c r="AH21" s="315"/>
      <c r="AI21" s="315"/>
      <c r="AJ21" s="315"/>
      <c r="AK21" s="321" t="str">
        <f t="shared" si="0"/>
        <v xml:space="preserve"> </v>
      </c>
      <c r="AL21" s="321"/>
      <c r="AM21" s="321"/>
      <c r="AN21" s="321"/>
    </row>
    <row r="22" spans="1:40" ht="23.15" customHeight="1" x14ac:dyDescent="0.25">
      <c r="A22" s="319"/>
      <c r="B22" s="319"/>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20"/>
      <c r="AD22" s="320"/>
      <c r="AE22" s="320"/>
      <c r="AF22" s="320"/>
      <c r="AG22" s="315"/>
      <c r="AH22" s="315"/>
      <c r="AI22" s="315"/>
      <c r="AJ22" s="315"/>
      <c r="AK22" s="321" t="str">
        <f t="shared" si="0"/>
        <v xml:space="preserve"> </v>
      </c>
      <c r="AL22" s="321"/>
      <c r="AM22" s="321"/>
      <c r="AN22" s="321"/>
    </row>
    <row r="23" spans="1:40" ht="23.15" customHeight="1" x14ac:dyDescent="0.25">
      <c r="A23" s="319"/>
      <c r="B23" s="319"/>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20"/>
      <c r="AD23" s="320"/>
      <c r="AE23" s="320"/>
      <c r="AF23" s="320"/>
      <c r="AG23" s="315"/>
      <c r="AH23" s="315"/>
      <c r="AI23" s="315"/>
      <c r="AJ23" s="315"/>
      <c r="AK23" s="321" t="str">
        <f t="shared" si="0"/>
        <v xml:space="preserve"> </v>
      </c>
      <c r="AL23" s="321"/>
      <c r="AM23" s="321"/>
      <c r="AN23" s="321"/>
    </row>
    <row r="24" spans="1:40" ht="23.15" customHeight="1" x14ac:dyDescent="0.25">
      <c r="A24" s="319"/>
      <c r="B24" s="319"/>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20"/>
      <c r="AD24" s="320"/>
      <c r="AE24" s="320"/>
      <c r="AF24" s="320"/>
      <c r="AG24" s="315"/>
      <c r="AH24" s="315"/>
      <c r="AI24" s="315"/>
      <c r="AJ24" s="315"/>
      <c r="AK24" s="321" t="str">
        <f t="shared" si="0"/>
        <v xml:space="preserve"> </v>
      </c>
      <c r="AL24" s="321"/>
      <c r="AM24" s="321"/>
      <c r="AN24" s="321"/>
    </row>
    <row r="25" spans="1:40" ht="23.15" customHeight="1" x14ac:dyDescent="0.25">
      <c r="AG25" s="322" t="s">
        <v>200</v>
      </c>
      <c r="AH25" s="322"/>
      <c r="AI25" s="322"/>
      <c r="AJ25" s="322"/>
      <c r="AK25" s="323" t="str">
        <f>IF(AC8&gt;0,SUM(AK8:AN24)," ")</f>
        <v xml:space="preserve"> </v>
      </c>
      <c r="AL25" s="323"/>
      <c r="AM25" s="323"/>
      <c r="AN25" s="323"/>
    </row>
    <row r="26" spans="1:40" ht="23.15" customHeight="1" x14ac:dyDescent="0.25">
      <c r="AF26" s="328" t="s">
        <v>259</v>
      </c>
      <c r="AG26" s="328"/>
      <c r="AH26" s="328"/>
      <c r="AI26" s="328"/>
      <c r="AJ26" s="328"/>
      <c r="AK26" s="323" t="str">
        <f>IF(SUM(AK8:AN24)&gt;0,IF(AK25&lt;=10000,AK25*0.08,800+(0.05*(AK25-10000)))," ")</f>
        <v xml:space="preserve"> </v>
      </c>
      <c r="AL26" s="323"/>
      <c r="AM26" s="323"/>
      <c r="AN26" s="323"/>
    </row>
    <row r="27" spans="1:40" ht="23.15" customHeight="1" x14ac:dyDescent="0.25">
      <c r="AF27" s="328" t="s">
        <v>258</v>
      </c>
      <c r="AG27" s="328"/>
      <c r="AH27" s="328"/>
      <c r="AI27" s="328"/>
      <c r="AJ27" s="328"/>
      <c r="AK27" s="323" t="str">
        <f>IF(AC8&gt;0,AK25+AK26," ")</f>
        <v xml:space="preserve"> </v>
      </c>
      <c r="AL27" s="323"/>
      <c r="AM27" s="323"/>
      <c r="AN27" s="323"/>
    </row>
  </sheetData>
  <sheetProtection password="D4F4" sheet="1" objects="1" scenarios="1" selectLockedCells="1"/>
  <mergeCells count="93">
    <mergeCell ref="A4:D4"/>
    <mergeCell ref="AG6:AJ7"/>
    <mergeCell ref="AB4:AE4"/>
    <mergeCell ref="O4:W4"/>
    <mergeCell ref="AG4:AN4"/>
    <mergeCell ref="A6:AB7"/>
    <mergeCell ref="AC6:AF7"/>
    <mergeCell ref="E4:H4"/>
    <mergeCell ref="I4:N4"/>
    <mergeCell ref="AK6:AN7"/>
    <mergeCell ref="I1:AF1"/>
    <mergeCell ref="AG1:AI1"/>
    <mergeCell ref="AJ1:AN1"/>
    <mergeCell ref="A2:D2"/>
    <mergeCell ref="E2:H2"/>
    <mergeCell ref="M2:P2"/>
    <mergeCell ref="Q2:U2"/>
    <mergeCell ref="X2:AA2"/>
    <mergeCell ref="AB2:AI2"/>
    <mergeCell ref="A11:AB11"/>
    <mergeCell ref="AC11:AF11"/>
    <mergeCell ref="AG11:AJ11"/>
    <mergeCell ref="AK11:AN11"/>
    <mergeCell ref="AK8:AN8"/>
    <mergeCell ref="AK10:AN10"/>
    <mergeCell ref="A8:AB8"/>
    <mergeCell ref="A9:AB9"/>
    <mergeCell ref="AC9:AF9"/>
    <mergeCell ref="AG9:AJ9"/>
    <mergeCell ref="AK9:AN9"/>
    <mergeCell ref="AC8:AF8"/>
    <mergeCell ref="AG8:AJ8"/>
    <mergeCell ref="A10:AB10"/>
    <mergeCell ref="AC10:AF10"/>
    <mergeCell ref="AG10:AJ10"/>
    <mergeCell ref="A12:AB12"/>
    <mergeCell ref="AC12:AF12"/>
    <mergeCell ref="AG12:AJ12"/>
    <mergeCell ref="AK12:AN12"/>
    <mergeCell ref="A13:AB13"/>
    <mergeCell ref="AC13:AF13"/>
    <mergeCell ref="AG13:AJ13"/>
    <mergeCell ref="AK13:AN13"/>
    <mergeCell ref="A14:AB14"/>
    <mergeCell ref="AC14:AF14"/>
    <mergeCell ref="AG14:AJ14"/>
    <mergeCell ref="AK14:AN14"/>
    <mergeCell ref="A15:AB15"/>
    <mergeCell ref="AC15:AF15"/>
    <mergeCell ref="AG15:AJ15"/>
    <mergeCell ref="AK15:AN15"/>
    <mergeCell ref="A16:AB16"/>
    <mergeCell ref="AC16:AF16"/>
    <mergeCell ref="AG16:AJ16"/>
    <mergeCell ref="AK16:AN16"/>
    <mergeCell ref="A17:AB17"/>
    <mergeCell ref="AC17:AF17"/>
    <mergeCell ref="AG17:AJ17"/>
    <mergeCell ref="AK17:AN17"/>
    <mergeCell ref="AK18:AN18"/>
    <mergeCell ref="AC21:AF21"/>
    <mergeCell ref="A19:AB19"/>
    <mergeCell ref="AC19:AF19"/>
    <mergeCell ref="AG19:AJ19"/>
    <mergeCell ref="A20:AB20"/>
    <mergeCell ref="AC20:AF20"/>
    <mergeCell ref="AG20:AJ20"/>
    <mergeCell ref="AK20:AN20"/>
    <mergeCell ref="AK19:AN19"/>
    <mergeCell ref="A21:AB21"/>
    <mergeCell ref="AG21:AJ21"/>
    <mergeCell ref="AK21:AN21"/>
    <mergeCell ref="A18:AB18"/>
    <mergeCell ref="AC18:AF18"/>
    <mergeCell ref="AG18:AJ18"/>
    <mergeCell ref="A24:AB24"/>
    <mergeCell ref="AK23:AN23"/>
    <mergeCell ref="AC24:AF24"/>
    <mergeCell ref="AG24:AJ24"/>
    <mergeCell ref="AK24:AN24"/>
    <mergeCell ref="A22:AB22"/>
    <mergeCell ref="AC22:AF22"/>
    <mergeCell ref="AG22:AJ22"/>
    <mergeCell ref="AK22:AN22"/>
    <mergeCell ref="A23:AB23"/>
    <mergeCell ref="AC23:AF23"/>
    <mergeCell ref="AG23:AJ23"/>
    <mergeCell ref="AK26:AN26"/>
    <mergeCell ref="AK27:AN27"/>
    <mergeCell ref="AF26:AJ26"/>
    <mergeCell ref="AF27:AJ27"/>
    <mergeCell ref="AG25:AJ25"/>
    <mergeCell ref="AK25:AN25"/>
  </mergeCells>
  <printOptions horizontalCentered="1"/>
  <pageMargins left="0" right="0" top="0" bottom="0" header="0.5" footer="0.5"/>
  <pageSetup firstPageNumber="0" orientation="landscape" useFirstPageNumber="1"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7"/>
  </sheetPr>
  <dimension ref="A1:AQ28"/>
  <sheetViews>
    <sheetView workbookViewId="0">
      <selection activeCell="A8" sqref="A8:I8"/>
    </sheetView>
  </sheetViews>
  <sheetFormatPr defaultColWidth="3.1796875" defaultRowHeight="20.149999999999999" customHeight="1" x14ac:dyDescent="0.25"/>
  <cols>
    <col min="1" max="12" width="3.1796875" style="1"/>
    <col min="13" max="13" width="4.81640625" style="1" bestFit="1" customWidth="1"/>
    <col min="14" max="31" width="3.1796875" style="1"/>
    <col min="32" max="32" width="3.36328125" style="1" bestFit="1" customWidth="1"/>
    <col min="33" max="16384" width="3.1796875" style="1"/>
  </cols>
  <sheetData>
    <row r="1" spans="1:43" ht="23.15" customHeight="1" x14ac:dyDescent="0.65">
      <c r="A1" s="18"/>
      <c r="B1" s="18"/>
      <c r="C1" s="18"/>
      <c r="D1" s="18"/>
      <c r="E1" s="18"/>
      <c r="F1" s="19"/>
      <c r="G1" s="180" t="s">
        <v>204</v>
      </c>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246" t="s">
        <v>13</v>
      </c>
      <c r="AH1" s="246"/>
      <c r="AI1" s="246"/>
      <c r="AJ1" s="244" t="str">
        <f>COVER!B15</f>
        <v xml:space="preserve"> </v>
      </c>
      <c r="AK1" s="244"/>
      <c r="AL1" s="244"/>
      <c r="AM1" s="244"/>
      <c r="AN1" s="244"/>
    </row>
    <row r="2" spans="1:43" s="15" customFormat="1" ht="20.149999999999999" customHeight="1" x14ac:dyDescent="0.25">
      <c r="A2" s="144" t="s">
        <v>4</v>
      </c>
      <c r="B2" s="144"/>
      <c r="C2" s="144"/>
      <c r="D2" s="144"/>
      <c r="E2" s="155" t="str">
        <f>COVER!B9</f>
        <v xml:space="preserve"> </v>
      </c>
      <c r="F2" s="155"/>
      <c r="G2" s="155"/>
      <c r="H2" s="155"/>
      <c r="I2" s="14"/>
      <c r="J2" s="14"/>
      <c r="K2" s="14"/>
      <c r="L2" s="14"/>
      <c r="M2" s="144" t="s">
        <v>6</v>
      </c>
      <c r="N2" s="144"/>
      <c r="O2" s="144"/>
      <c r="P2" s="144"/>
      <c r="Q2" s="154" t="str">
        <f>COVER!B7</f>
        <v xml:space="preserve"> </v>
      </c>
      <c r="R2" s="154"/>
      <c r="S2" s="154"/>
      <c r="T2" s="154"/>
      <c r="U2" s="154"/>
      <c r="V2" s="14"/>
      <c r="W2" s="14"/>
      <c r="X2" s="144" t="s">
        <v>5</v>
      </c>
      <c r="Y2" s="144"/>
      <c r="Z2" s="144"/>
      <c r="AA2" s="144"/>
      <c r="AB2" s="154" t="str">
        <f>COVER!B3</f>
        <v xml:space="preserve"> </v>
      </c>
      <c r="AC2" s="154"/>
      <c r="AD2" s="154"/>
      <c r="AE2" s="154"/>
      <c r="AF2" s="154"/>
      <c r="AG2" s="154"/>
      <c r="AH2" s="154"/>
      <c r="AI2" s="154"/>
      <c r="AJ2" s="154"/>
    </row>
    <row r="3" spans="1:43" s="15" customFormat="1" ht="5.2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row>
    <row r="4" spans="1:43" s="15" customFormat="1" ht="20.149999999999999" customHeight="1" x14ac:dyDescent="0.25">
      <c r="A4" s="144" t="s">
        <v>182</v>
      </c>
      <c r="B4" s="144"/>
      <c r="C4" s="144"/>
      <c r="D4" s="144"/>
      <c r="E4" s="154" t="str">
        <f>COVER!B11</f>
        <v xml:space="preserve"> </v>
      </c>
      <c r="F4" s="154"/>
      <c r="G4" s="154"/>
      <c r="H4" s="154"/>
      <c r="I4" s="144" t="s">
        <v>183</v>
      </c>
      <c r="J4" s="144"/>
      <c r="K4" s="144"/>
      <c r="L4" s="144"/>
      <c r="M4" s="144"/>
      <c r="N4" s="144"/>
      <c r="O4" s="154" t="str">
        <f>COVER!B13</f>
        <v xml:space="preserve"> </v>
      </c>
      <c r="P4" s="154"/>
      <c r="Q4" s="154"/>
      <c r="R4" s="154"/>
      <c r="S4" s="154"/>
      <c r="T4" s="154"/>
      <c r="U4" s="154"/>
      <c r="V4" s="154"/>
      <c r="W4" s="154"/>
      <c r="X4" s="14"/>
      <c r="Y4" s="14"/>
      <c r="Z4" s="14"/>
      <c r="AA4" s="14"/>
      <c r="AB4" s="144" t="s">
        <v>184</v>
      </c>
      <c r="AC4" s="144"/>
      <c r="AD4" s="144"/>
      <c r="AE4" s="144"/>
      <c r="AG4" s="154" t="str">
        <f>COVER!B5</f>
        <v xml:space="preserve"> </v>
      </c>
      <c r="AH4" s="154"/>
      <c r="AI4" s="154"/>
      <c r="AJ4" s="154"/>
      <c r="AK4" s="154"/>
      <c r="AL4" s="154"/>
      <c r="AM4" s="154"/>
      <c r="AN4" s="154"/>
    </row>
    <row r="5" spans="1:43" ht="20.149999999999999"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ht="20.149999999999999" customHeight="1" x14ac:dyDescent="0.25">
      <c r="A6" s="265" t="s">
        <v>94</v>
      </c>
      <c r="B6" s="266"/>
      <c r="C6" s="266"/>
      <c r="D6" s="266"/>
      <c r="E6" s="266"/>
      <c r="F6" s="266"/>
      <c r="G6" s="266"/>
      <c r="H6" s="266"/>
      <c r="I6" s="266"/>
      <c r="J6" s="260" t="s">
        <v>205</v>
      </c>
      <c r="K6" s="261"/>
      <c r="L6" s="261"/>
      <c r="M6" s="263" t="str">
        <f>COVER!B15</f>
        <v xml:space="preserve"> </v>
      </c>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4"/>
    </row>
    <row r="7" spans="1:43" ht="30.75" customHeight="1" thickBot="1" x14ac:dyDescent="0.3">
      <c r="A7" s="267"/>
      <c r="B7" s="268"/>
      <c r="C7" s="268"/>
      <c r="D7" s="268"/>
      <c r="E7" s="268"/>
      <c r="F7" s="268"/>
      <c r="G7" s="268"/>
      <c r="H7" s="268"/>
      <c r="I7" s="268"/>
      <c r="J7" s="301"/>
      <c r="K7" s="301"/>
      <c r="L7" s="301"/>
      <c r="M7" s="21">
        <v>1</v>
      </c>
      <c r="N7" s="21">
        <f t="shared" ref="N7:AQ7" si="0">M7+1</f>
        <v>2</v>
      </c>
      <c r="O7" s="21">
        <f t="shared" si="0"/>
        <v>3</v>
      </c>
      <c r="P7" s="21">
        <f t="shared" si="0"/>
        <v>4</v>
      </c>
      <c r="Q7" s="21">
        <f t="shared" si="0"/>
        <v>5</v>
      </c>
      <c r="R7" s="21">
        <f t="shared" si="0"/>
        <v>6</v>
      </c>
      <c r="S7" s="21">
        <f t="shared" si="0"/>
        <v>7</v>
      </c>
      <c r="T7" s="21">
        <f t="shared" si="0"/>
        <v>8</v>
      </c>
      <c r="U7" s="21">
        <f t="shared" si="0"/>
        <v>9</v>
      </c>
      <c r="V7" s="21">
        <f t="shared" si="0"/>
        <v>10</v>
      </c>
      <c r="W7" s="21">
        <f t="shared" si="0"/>
        <v>11</v>
      </c>
      <c r="X7" s="21">
        <f t="shared" si="0"/>
        <v>12</v>
      </c>
      <c r="Y7" s="21">
        <f t="shared" si="0"/>
        <v>13</v>
      </c>
      <c r="Z7" s="21">
        <f t="shared" si="0"/>
        <v>14</v>
      </c>
      <c r="AA7" s="21">
        <f t="shared" si="0"/>
        <v>15</v>
      </c>
      <c r="AB7" s="21">
        <f t="shared" si="0"/>
        <v>16</v>
      </c>
      <c r="AC7" s="21">
        <f t="shared" si="0"/>
        <v>17</v>
      </c>
      <c r="AD7" s="21">
        <f t="shared" si="0"/>
        <v>18</v>
      </c>
      <c r="AE7" s="21">
        <f t="shared" si="0"/>
        <v>19</v>
      </c>
      <c r="AF7" s="21">
        <f t="shared" si="0"/>
        <v>20</v>
      </c>
      <c r="AG7" s="21">
        <f t="shared" si="0"/>
        <v>21</v>
      </c>
      <c r="AH7" s="21">
        <f t="shared" si="0"/>
        <v>22</v>
      </c>
      <c r="AI7" s="21">
        <f t="shared" si="0"/>
        <v>23</v>
      </c>
      <c r="AJ7" s="21">
        <f t="shared" si="0"/>
        <v>24</v>
      </c>
      <c r="AK7" s="21">
        <f t="shared" si="0"/>
        <v>25</v>
      </c>
      <c r="AL7" s="21">
        <f t="shared" si="0"/>
        <v>26</v>
      </c>
      <c r="AM7" s="21">
        <f t="shared" si="0"/>
        <v>27</v>
      </c>
      <c r="AN7" s="21">
        <f t="shared" si="0"/>
        <v>28</v>
      </c>
      <c r="AO7" s="21">
        <f t="shared" si="0"/>
        <v>29</v>
      </c>
      <c r="AP7" s="21">
        <f t="shared" si="0"/>
        <v>30</v>
      </c>
      <c r="AQ7" s="34">
        <f t="shared" si="0"/>
        <v>31</v>
      </c>
    </row>
    <row r="8" spans="1:43" ht="20.149999999999999" customHeight="1" thickTop="1" x14ac:dyDescent="0.25">
      <c r="A8" s="151"/>
      <c r="B8" s="152"/>
      <c r="C8" s="152"/>
      <c r="D8" s="152"/>
      <c r="E8" s="152"/>
      <c r="F8" s="152"/>
      <c r="G8" s="152"/>
      <c r="H8" s="152"/>
      <c r="I8" s="330"/>
      <c r="J8" s="299">
        <f t="shared" ref="J8:J28" si="1">SUM(M8:AQ8)</f>
        <v>0</v>
      </c>
      <c r="K8" s="299"/>
      <c r="L8" s="299"/>
      <c r="M8" s="16"/>
      <c r="N8" s="16"/>
      <c r="O8" s="16"/>
      <c r="P8" s="16"/>
      <c r="Q8" s="16"/>
      <c r="R8" s="16"/>
      <c r="S8" s="16"/>
      <c r="T8" s="16"/>
      <c r="U8" s="16"/>
      <c r="V8" s="16"/>
      <c r="W8" s="16"/>
      <c r="X8" s="16"/>
      <c r="Y8" s="16"/>
      <c r="Z8" s="16"/>
      <c r="AA8" s="16"/>
      <c r="AB8" s="16"/>
      <c r="AC8" s="16"/>
      <c r="AD8" s="16"/>
      <c r="AE8" s="16"/>
      <c r="AF8" s="16" t="s">
        <v>194</v>
      </c>
      <c r="AG8" s="16"/>
      <c r="AH8" s="16"/>
      <c r="AI8" s="16"/>
      <c r="AJ8" s="16"/>
      <c r="AK8" s="16"/>
      <c r="AL8" s="16"/>
      <c r="AM8" s="16"/>
      <c r="AN8" s="16"/>
      <c r="AO8" s="16"/>
      <c r="AP8" s="16"/>
      <c r="AQ8" s="16"/>
    </row>
    <row r="9" spans="1:43" ht="20.149999999999999" customHeight="1" x14ac:dyDescent="0.25">
      <c r="A9" s="151" t="s">
        <v>194</v>
      </c>
      <c r="B9" s="152"/>
      <c r="C9" s="152"/>
      <c r="D9" s="152"/>
      <c r="E9" s="152"/>
      <c r="F9" s="152"/>
      <c r="G9" s="152"/>
      <c r="H9" s="152"/>
      <c r="I9" s="330"/>
      <c r="J9" s="299">
        <f t="shared" si="1"/>
        <v>0</v>
      </c>
      <c r="K9" s="299"/>
      <c r="L9" s="299"/>
      <c r="M9" s="16"/>
      <c r="N9" s="16" t="s">
        <v>194</v>
      </c>
      <c r="O9" s="16" t="s">
        <v>194</v>
      </c>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row>
    <row r="10" spans="1:43" ht="20.149999999999999" customHeight="1" x14ac:dyDescent="0.25">
      <c r="A10" s="255"/>
      <c r="B10" s="255"/>
      <c r="C10" s="255"/>
      <c r="D10" s="255"/>
      <c r="E10" s="255"/>
      <c r="F10" s="255"/>
      <c r="G10" s="255"/>
      <c r="H10" s="255"/>
      <c r="I10" s="255"/>
      <c r="J10" s="299">
        <f t="shared" si="1"/>
        <v>0</v>
      </c>
      <c r="K10" s="299"/>
      <c r="L10" s="299"/>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row>
    <row r="11" spans="1:43" ht="20.149999999999999" customHeight="1" x14ac:dyDescent="0.25">
      <c r="A11" s="255"/>
      <c r="B11" s="255"/>
      <c r="C11" s="255"/>
      <c r="D11" s="255"/>
      <c r="E11" s="255"/>
      <c r="F11" s="255"/>
      <c r="G11" s="255"/>
      <c r="H11" s="255"/>
      <c r="I11" s="255"/>
      <c r="J11" s="299">
        <f t="shared" si="1"/>
        <v>0</v>
      </c>
      <c r="K11" s="299"/>
      <c r="L11" s="299"/>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row>
    <row r="12" spans="1:43" ht="20.149999999999999" customHeight="1" x14ac:dyDescent="0.25">
      <c r="A12" s="255"/>
      <c r="B12" s="255"/>
      <c r="C12" s="255"/>
      <c r="D12" s="255"/>
      <c r="E12" s="255"/>
      <c r="F12" s="255"/>
      <c r="G12" s="255"/>
      <c r="H12" s="255"/>
      <c r="I12" s="255"/>
      <c r="J12" s="299">
        <f t="shared" si="1"/>
        <v>0</v>
      </c>
      <c r="K12" s="299"/>
      <c r="L12" s="299"/>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row>
    <row r="13" spans="1:43" ht="20.149999999999999" customHeight="1" x14ac:dyDescent="0.25">
      <c r="A13" s="255"/>
      <c r="B13" s="255"/>
      <c r="C13" s="255"/>
      <c r="D13" s="255"/>
      <c r="E13" s="255"/>
      <c r="F13" s="255"/>
      <c r="G13" s="255"/>
      <c r="H13" s="255"/>
      <c r="I13" s="255"/>
      <c r="J13" s="299">
        <f t="shared" si="1"/>
        <v>0</v>
      </c>
      <c r="K13" s="299"/>
      <c r="L13" s="299"/>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row>
    <row r="14" spans="1:43" ht="20.149999999999999" customHeight="1" x14ac:dyDescent="0.25">
      <c r="A14" s="255"/>
      <c r="B14" s="255"/>
      <c r="C14" s="255"/>
      <c r="D14" s="255"/>
      <c r="E14" s="255"/>
      <c r="F14" s="255"/>
      <c r="G14" s="255"/>
      <c r="H14" s="255"/>
      <c r="I14" s="255"/>
      <c r="J14" s="299">
        <f t="shared" si="1"/>
        <v>0</v>
      </c>
      <c r="K14" s="299"/>
      <c r="L14" s="299"/>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row>
    <row r="15" spans="1:43" ht="20.149999999999999" customHeight="1" x14ac:dyDescent="0.25">
      <c r="A15" s="255"/>
      <c r="B15" s="255"/>
      <c r="C15" s="255"/>
      <c r="D15" s="255"/>
      <c r="E15" s="255"/>
      <c r="F15" s="255"/>
      <c r="G15" s="255"/>
      <c r="H15" s="255"/>
      <c r="I15" s="255"/>
      <c r="J15" s="299">
        <f t="shared" si="1"/>
        <v>0</v>
      </c>
      <c r="K15" s="299"/>
      <c r="L15" s="299"/>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row>
    <row r="16" spans="1:43" ht="20.149999999999999" customHeight="1" x14ac:dyDescent="0.25">
      <c r="A16" s="255"/>
      <c r="B16" s="255"/>
      <c r="C16" s="255"/>
      <c r="D16" s="255"/>
      <c r="E16" s="255"/>
      <c r="F16" s="255"/>
      <c r="G16" s="255"/>
      <c r="H16" s="255"/>
      <c r="I16" s="255"/>
      <c r="J16" s="299">
        <f t="shared" si="1"/>
        <v>0</v>
      </c>
      <c r="K16" s="299"/>
      <c r="L16" s="299"/>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row>
    <row r="17" spans="1:43" ht="20.149999999999999" customHeight="1" x14ac:dyDescent="0.25">
      <c r="A17" s="255"/>
      <c r="B17" s="255"/>
      <c r="C17" s="255"/>
      <c r="D17" s="255"/>
      <c r="E17" s="255"/>
      <c r="F17" s="255"/>
      <c r="G17" s="255"/>
      <c r="H17" s="255"/>
      <c r="I17" s="255"/>
      <c r="J17" s="299">
        <f t="shared" si="1"/>
        <v>0</v>
      </c>
      <c r="K17" s="299"/>
      <c r="L17" s="299"/>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row>
    <row r="18" spans="1:43" ht="20.149999999999999" customHeight="1" x14ac:dyDescent="0.25">
      <c r="A18" s="255"/>
      <c r="B18" s="255"/>
      <c r="C18" s="255"/>
      <c r="D18" s="255"/>
      <c r="E18" s="255"/>
      <c r="F18" s="255"/>
      <c r="G18" s="255"/>
      <c r="H18" s="255"/>
      <c r="I18" s="255"/>
      <c r="J18" s="299">
        <f t="shared" si="1"/>
        <v>0</v>
      </c>
      <c r="K18" s="299"/>
      <c r="L18" s="299"/>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row>
    <row r="19" spans="1:43" ht="20.149999999999999" customHeight="1" x14ac:dyDescent="0.25">
      <c r="A19" s="255"/>
      <c r="B19" s="255"/>
      <c r="C19" s="255"/>
      <c r="D19" s="255"/>
      <c r="E19" s="255"/>
      <c r="F19" s="255"/>
      <c r="G19" s="255"/>
      <c r="H19" s="255"/>
      <c r="I19" s="255"/>
      <c r="J19" s="299">
        <f t="shared" si="1"/>
        <v>0</v>
      </c>
      <c r="K19" s="299"/>
      <c r="L19" s="299"/>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row>
    <row r="20" spans="1:43" ht="20.149999999999999" customHeight="1" x14ac:dyDescent="0.25">
      <c r="A20" s="255"/>
      <c r="B20" s="255"/>
      <c r="C20" s="255"/>
      <c r="D20" s="255"/>
      <c r="E20" s="255"/>
      <c r="F20" s="255"/>
      <c r="G20" s="255"/>
      <c r="H20" s="255"/>
      <c r="I20" s="255"/>
      <c r="J20" s="299">
        <f t="shared" si="1"/>
        <v>0</v>
      </c>
      <c r="K20" s="299"/>
      <c r="L20" s="299"/>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row>
    <row r="21" spans="1:43" ht="20.149999999999999" customHeight="1" x14ac:dyDescent="0.25">
      <c r="A21" s="255"/>
      <c r="B21" s="255"/>
      <c r="C21" s="255"/>
      <c r="D21" s="255"/>
      <c r="E21" s="255"/>
      <c r="F21" s="255"/>
      <c r="G21" s="255"/>
      <c r="H21" s="255"/>
      <c r="I21" s="255"/>
      <c r="J21" s="299">
        <f t="shared" si="1"/>
        <v>0</v>
      </c>
      <c r="K21" s="299"/>
      <c r="L21" s="299"/>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row>
    <row r="22" spans="1:43" ht="20.149999999999999" customHeight="1" x14ac:dyDescent="0.25">
      <c r="A22" s="255"/>
      <c r="B22" s="255"/>
      <c r="C22" s="255"/>
      <c r="D22" s="255"/>
      <c r="E22" s="255"/>
      <c r="F22" s="255"/>
      <c r="G22" s="255"/>
      <c r="H22" s="255"/>
      <c r="I22" s="255"/>
      <c r="J22" s="299">
        <f t="shared" si="1"/>
        <v>0</v>
      </c>
      <c r="K22" s="299"/>
      <c r="L22" s="299"/>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row>
    <row r="23" spans="1:43" ht="20.149999999999999" customHeight="1" x14ac:dyDescent="0.25">
      <c r="A23" s="255"/>
      <c r="B23" s="255"/>
      <c r="C23" s="255"/>
      <c r="D23" s="255"/>
      <c r="E23" s="255"/>
      <c r="F23" s="255"/>
      <c r="G23" s="255"/>
      <c r="H23" s="255"/>
      <c r="I23" s="255"/>
      <c r="J23" s="299">
        <f t="shared" si="1"/>
        <v>0</v>
      </c>
      <c r="K23" s="299"/>
      <c r="L23" s="299"/>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row>
    <row r="24" spans="1:43" ht="20.149999999999999" customHeight="1" x14ac:dyDescent="0.25">
      <c r="A24" s="255"/>
      <c r="B24" s="255"/>
      <c r="C24" s="255"/>
      <c r="D24" s="255"/>
      <c r="E24" s="255"/>
      <c r="F24" s="255"/>
      <c r="G24" s="255"/>
      <c r="H24" s="255"/>
      <c r="I24" s="255"/>
      <c r="J24" s="299">
        <f t="shared" si="1"/>
        <v>0</v>
      </c>
      <c r="K24" s="299"/>
      <c r="L24" s="299"/>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row>
    <row r="25" spans="1:43" ht="20.149999999999999" customHeight="1" x14ac:dyDescent="0.25">
      <c r="A25" s="255"/>
      <c r="B25" s="255"/>
      <c r="C25" s="255"/>
      <c r="D25" s="255"/>
      <c r="E25" s="255"/>
      <c r="F25" s="255"/>
      <c r="G25" s="255"/>
      <c r="H25" s="255"/>
      <c r="I25" s="255"/>
      <c r="J25" s="299">
        <f t="shared" si="1"/>
        <v>0</v>
      </c>
      <c r="K25" s="299"/>
      <c r="L25" s="299"/>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row>
    <row r="26" spans="1:43" ht="20.149999999999999" customHeight="1" x14ac:dyDescent="0.25">
      <c r="A26" s="255"/>
      <c r="B26" s="255"/>
      <c r="C26" s="255"/>
      <c r="D26" s="255"/>
      <c r="E26" s="255"/>
      <c r="F26" s="255"/>
      <c r="G26" s="255"/>
      <c r="H26" s="255"/>
      <c r="I26" s="255"/>
      <c r="J26" s="299">
        <f t="shared" si="1"/>
        <v>0</v>
      </c>
      <c r="K26" s="299"/>
      <c r="L26" s="299"/>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row>
    <row r="27" spans="1:43" ht="20.149999999999999" customHeight="1" x14ac:dyDescent="0.25">
      <c r="A27" s="255"/>
      <c r="B27" s="255"/>
      <c r="C27" s="255"/>
      <c r="D27" s="255"/>
      <c r="E27" s="255"/>
      <c r="F27" s="255"/>
      <c r="G27" s="255"/>
      <c r="H27" s="255"/>
      <c r="I27" s="255"/>
      <c r="J27" s="299">
        <f t="shared" si="1"/>
        <v>0</v>
      </c>
      <c r="K27" s="299"/>
      <c r="L27" s="299"/>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row>
    <row r="28" spans="1:43" ht="20.149999999999999" customHeight="1" x14ac:dyDescent="0.25">
      <c r="A28" s="255"/>
      <c r="B28" s="255"/>
      <c r="C28" s="255"/>
      <c r="D28" s="255"/>
      <c r="E28" s="255"/>
      <c r="F28" s="255"/>
      <c r="G28" s="255"/>
      <c r="H28" s="255"/>
      <c r="I28" s="255"/>
      <c r="J28" s="299">
        <f t="shared" si="1"/>
        <v>0</v>
      </c>
      <c r="K28" s="299"/>
      <c r="L28" s="299"/>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row>
  </sheetData>
  <sheetProtection password="D4F4" sheet="1" selectLockedCells="1"/>
  <mergeCells count="60">
    <mergeCell ref="A4:D4"/>
    <mergeCell ref="E4:H4"/>
    <mergeCell ref="AG4:AN4"/>
    <mergeCell ref="AB4:AE4"/>
    <mergeCell ref="A6:I7"/>
    <mergeCell ref="J6:L7"/>
    <mergeCell ref="M6:AQ6"/>
    <mergeCell ref="A8:I8"/>
    <mergeCell ref="J8:L8"/>
    <mergeCell ref="A9:I9"/>
    <mergeCell ref="J9:L9"/>
    <mergeCell ref="A10:I10"/>
    <mergeCell ref="J10:L10"/>
    <mergeCell ref="A11:I11"/>
    <mergeCell ref="J11:L11"/>
    <mergeCell ref="A12:I12"/>
    <mergeCell ref="J12:L12"/>
    <mergeCell ref="A13:I13"/>
    <mergeCell ref="J13:L13"/>
    <mergeCell ref="A2:D2"/>
    <mergeCell ref="A26:I26"/>
    <mergeCell ref="J26:L26"/>
    <mergeCell ref="A21:I21"/>
    <mergeCell ref="J21:L21"/>
    <mergeCell ref="A22:I22"/>
    <mergeCell ref="J22:L22"/>
    <mergeCell ref="A23:I23"/>
    <mergeCell ref="J23:L23"/>
    <mergeCell ref="A18:I18"/>
    <mergeCell ref="J18:L18"/>
    <mergeCell ref="A19:I19"/>
    <mergeCell ref="J19:L19"/>
    <mergeCell ref="A20:I20"/>
    <mergeCell ref="A14:I14"/>
    <mergeCell ref="J14:L14"/>
    <mergeCell ref="J20:L20"/>
    <mergeCell ref="A15:I15"/>
    <mergeCell ref="A27:I27"/>
    <mergeCell ref="J27:L27"/>
    <mergeCell ref="A28:I28"/>
    <mergeCell ref="J28:L28"/>
    <mergeCell ref="A24:I24"/>
    <mergeCell ref="J24:L24"/>
    <mergeCell ref="A25:I25"/>
    <mergeCell ref="J25:L25"/>
    <mergeCell ref="A17:I17"/>
    <mergeCell ref="J17:L17"/>
    <mergeCell ref="J15:L15"/>
    <mergeCell ref="A16:I16"/>
    <mergeCell ref="J16:L16"/>
    <mergeCell ref="AB2:AJ2"/>
    <mergeCell ref="E2:H2"/>
    <mergeCell ref="G1:AF1"/>
    <mergeCell ref="I4:N4"/>
    <mergeCell ref="AJ1:AN1"/>
    <mergeCell ref="M2:P2"/>
    <mergeCell ref="Q2:U2"/>
    <mergeCell ref="X2:AA2"/>
    <mergeCell ref="O4:W4"/>
    <mergeCell ref="AG1:AI1"/>
  </mergeCells>
  <pageMargins left="0.25" right="0.25" top="0.25" bottom="0.25"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2"/>
  </sheetPr>
  <dimension ref="A1:AN31"/>
  <sheetViews>
    <sheetView workbookViewId="0">
      <selection activeCell="AO1" sqref="AO1"/>
    </sheetView>
  </sheetViews>
  <sheetFormatPr defaultColWidth="3.1796875" defaultRowHeight="20.149999999999999" customHeight="1" x14ac:dyDescent="0.25"/>
  <cols>
    <col min="1" max="10" width="3.1796875" style="1" customWidth="1"/>
    <col min="11" max="11" width="11.36328125" style="1" bestFit="1" customWidth="1"/>
    <col min="12" max="12" width="2" style="1" customWidth="1"/>
    <col min="13" max="14" width="3.1796875" style="1" hidden="1" customWidth="1"/>
    <col min="15" max="15" width="1.81640625" style="1" hidden="1" customWidth="1"/>
    <col min="16" max="16" width="3.1796875" style="1" hidden="1" customWidth="1"/>
    <col min="17" max="18" width="1.1796875" style="1" customWidth="1"/>
    <col min="19" max="19" width="3.1796875" style="1" hidden="1" customWidth="1"/>
    <col min="20" max="20" width="11.36328125" style="1" customWidth="1"/>
    <col min="21" max="22" width="3.1796875" style="1" hidden="1" customWidth="1"/>
    <col min="23" max="24" width="3.1796875" style="1" customWidth="1"/>
    <col min="25" max="25" width="9.54296875" style="1" customWidth="1"/>
    <col min="26" max="16384" width="3.1796875" style="1"/>
  </cols>
  <sheetData>
    <row r="1" spans="1:40" ht="23.15" customHeight="1" x14ac:dyDescent="0.65">
      <c r="A1" s="18"/>
      <c r="B1" s="18"/>
      <c r="C1" s="18"/>
      <c r="D1" s="18"/>
      <c r="E1" s="18"/>
      <c r="F1" s="19"/>
      <c r="G1" s="180" t="s">
        <v>204</v>
      </c>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246" t="s">
        <v>13</v>
      </c>
      <c r="AH1" s="246"/>
      <c r="AI1" s="246"/>
      <c r="AJ1" s="244" t="str">
        <f>COVER!B15</f>
        <v xml:space="preserve"> </v>
      </c>
      <c r="AK1" s="244"/>
      <c r="AL1" s="244"/>
      <c r="AM1" s="244"/>
      <c r="AN1" s="244"/>
    </row>
    <row r="2" spans="1:40" s="15" customFormat="1" ht="20.149999999999999" customHeight="1" x14ac:dyDescent="0.25">
      <c r="A2" s="144" t="s">
        <v>4</v>
      </c>
      <c r="B2" s="144"/>
      <c r="C2" s="144"/>
      <c r="D2" s="144"/>
      <c r="E2" s="155" t="str">
        <f>COVER!B9</f>
        <v xml:space="preserve"> </v>
      </c>
      <c r="F2" s="155"/>
      <c r="G2" s="155"/>
      <c r="H2" s="155"/>
      <c r="I2" s="14"/>
      <c r="J2" s="14"/>
      <c r="K2" s="193" t="s">
        <v>6</v>
      </c>
      <c r="L2" s="193"/>
      <c r="M2" s="144" t="s">
        <v>6</v>
      </c>
      <c r="N2" s="144"/>
      <c r="O2" s="144"/>
      <c r="P2" s="144"/>
      <c r="Q2" s="154" t="str">
        <f>COVER!B7</f>
        <v xml:space="preserve"> </v>
      </c>
      <c r="R2" s="154"/>
      <c r="S2" s="154"/>
      <c r="T2" s="154"/>
      <c r="U2" s="154"/>
      <c r="V2" s="14"/>
      <c r="W2" s="14"/>
      <c r="X2" s="144" t="s">
        <v>5</v>
      </c>
      <c r="Y2" s="144"/>
      <c r="Z2" s="144"/>
      <c r="AA2" s="144"/>
      <c r="AB2" s="154" t="str">
        <f>COVER!B3</f>
        <v xml:space="preserve"> </v>
      </c>
      <c r="AC2" s="154"/>
      <c r="AD2" s="154"/>
      <c r="AE2" s="154"/>
      <c r="AF2" s="154"/>
      <c r="AG2" s="154"/>
      <c r="AH2" s="154"/>
      <c r="AI2" s="154"/>
      <c r="AJ2" s="154"/>
    </row>
    <row r="3" spans="1:40" s="15" customFormat="1" ht="5.2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row>
    <row r="4" spans="1:40" s="15" customFormat="1" ht="20.149999999999999" customHeight="1" x14ac:dyDescent="0.25">
      <c r="A4" s="144" t="s">
        <v>182</v>
      </c>
      <c r="B4" s="144"/>
      <c r="C4" s="144"/>
      <c r="D4" s="144"/>
      <c r="E4" s="154" t="str">
        <f>COVER!B11</f>
        <v xml:space="preserve"> </v>
      </c>
      <c r="F4" s="154"/>
      <c r="G4" s="154"/>
      <c r="H4" s="154"/>
      <c r="I4" s="144" t="s">
        <v>183</v>
      </c>
      <c r="J4" s="144"/>
      <c r="K4" s="144"/>
      <c r="L4" s="144"/>
      <c r="M4" s="14"/>
      <c r="N4" s="14"/>
      <c r="O4" s="154" t="str">
        <f>COVER!B13</f>
        <v xml:space="preserve"> </v>
      </c>
      <c r="P4" s="154"/>
      <c r="Q4" s="154"/>
      <c r="R4" s="154"/>
      <c r="S4" s="154"/>
      <c r="T4" s="154"/>
      <c r="U4" s="154"/>
      <c r="V4" s="154"/>
      <c r="W4" s="154"/>
      <c r="X4" s="14"/>
      <c r="Y4" s="14"/>
      <c r="Z4" s="14"/>
      <c r="AA4" s="14"/>
      <c r="AB4" s="144" t="s">
        <v>184</v>
      </c>
      <c r="AC4" s="144"/>
      <c r="AD4" s="144"/>
      <c r="AE4" s="144"/>
      <c r="AG4" s="154" t="str">
        <f>COVER!B5</f>
        <v xml:space="preserve"> </v>
      </c>
      <c r="AH4" s="154"/>
      <c r="AI4" s="154"/>
      <c r="AJ4" s="154"/>
      <c r="AK4" s="154"/>
      <c r="AL4" s="154"/>
      <c r="AM4" s="154"/>
      <c r="AN4" s="154"/>
    </row>
    <row r="5" spans="1:40" ht="13.5" customHeight="1" x14ac:dyDescent="0.25">
      <c r="A5" s="18"/>
      <c r="B5" s="18"/>
      <c r="C5" s="18"/>
      <c r="D5" s="18"/>
      <c r="E5" s="18"/>
      <c r="F5" s="18"/>
      <c r="G5" s="18"/>
      <c r="H5" s="18"/>
      <c r="I5" s="18"/>
      <c r="J5" s="18"/>
      <c r="K5" s="18"/>
      <c r="L5" s="18"/>
      <c r="M5" s="18"/>
      <c r="N5" s="18"/>
      <c r="O5" s="18"/>
      <c r="P5" s="18"/>
      <c r="Q5" s="18"/>
      <c r="R5" s="18"/>
      <c r="S5" s="18"/>
      <c r="T5" s="18"/>
      <c r="U5" s="18"/>
      <c r="V5" s="18"/>
      <c r="W5" s="18"/>
      <c r="X5" s="18"/>
      <c r="Y5" s="18"/>
    </row>
    <row r="6" spans="1:40" ht="24" customHeight="1" x14ac:dyDescent="0.25">
      <c r="A6" s="265" t="s">
        <v>94</v>
      </c>
      <c r="B6" s="266"/>
      <c r="C6" s="266"/>
      <c r="D6" s="266"/>
      <c r="E6" s="266"/>
      <c r="F6" s="266"/>
      <c r="G6" s="266"/>
      <c r="H6" s="266"/>
      <c r="I6" s="266"/>
      <c r="J6" s="266"/>
      <c r="K6" s="260" t="s">
        <v>205</v>
      </c>
      <c r="L6" s="212"/>
      <c r="M6" s="212"/>
      <c r="N6" s="212"/>
      <c r="O6" s="212"/>
      <c r="P6" s="212"/>
      <c r="Q6" s="212"/>
      <c r="R6" s="212" t="s">
        <v>83</v>
      </c>
      <c r="S6" s="212"/>
      <c r="T6" s="212"/>
      <c r="U6" s="203"/>
      <c r="V6" s="203"/>
      <c r="W6" s="212" t="s">
        <v>25</v>
      </c>
      <c r="X6" s="212"/>
      <c r="Y6" s="282"/>
    </row>
    <row r="7" spans="1:40" ht="20.149999999999999" customHeight="1" thickBot="1" x14ac:dyDescent="0.3">
      <c r="A7" s="276"/>
      <c r="B7" s="277"/>
      <c r="C7" s="277"/>
      <c r="D7" s="277"/>
      <c r="E7" s="277"/>
      <c r="F7" s="277"/>
      <c r="G7" s="277"/>
      <c r="H7" s="277"/>
      <c r="I7" s="277"/>
      <c r="J7" s="277"/>
      <c r="K7" s="301"/>
      <c r="L7" s="213"/>
      <c r="M7" s="213"/>
      <c r="N7" s="213"/>
      <c r="O7" s="213"/>
      <c r="P7" s="213"/>
      <c r="Q7" s="213"/>
      <c r="R7" s="213"/>
      <c r="S7" s="213"/>
      <c r="T7" s="213"/>
      <c r="U7" s="204"/>
      <c r="V7" s="204"/>
      <c r="W7" s="213"/>
      <c r="X7" s="213"/>
      <c r="Y7" s="283"/>
    </row>
    <row r="8" spans="1:40" ht="20.149999999999999" customHeight="1" thickTop="1" x14ac:dyDescent="0.25">
      <c r="A8" s="337">
        <f>'Allowable Rates'!A8:I8</f>
        <v>0</v>
      </c>
      <c r="B8" s="338"/>
      <c r="C8" s="338"/>
      <c r="D8" s="338"/>
      <c r="E8" s="338"/>
      <c r="F8" s="338"/>
      <c r="G8" s="338"/>
      <c r="H8" s="338"/>
      <c r="I8" s="338"/>
      <c r="J8" s="339"/>
      <c r="K8" s="63">
        <f>'Allowable Rates'!J8</f>
        <v>0</v>
      </c>
      <c r="L8" s="303" t="str">
        <f>IF('[1]Rent Equip'!F7&gt;0,'[1]Rent Equip'!F7," ")</f>
        <v xml:space="preserve"> </v>
      </c>
      <c r="M8" s="303"/>
      <c r="N8" s="303"/>
      <c r="O8" s="202"/>
      <c r="P8" s="202"/>
      <c r="Q8" s="202"/>
      <c r="R8" s="202"/>
      <c r="S8" s="202"/>
      <c r="T8" s="202"/>
      <c r="U8" s="306"/>
      <c r="V8" s="306"/>
      <c r="W8" s="335">
        <f t="shared" ref="W8:W14" si="0">SUM(K8*R8)</f>
        <v>0</v>
      </c>
      <c r="X8" s="335"/>
      <c r="Y8" s="336"/>
    </row>
    <row r="9" spans="1:40" ht="20.149999999999999" customHeight="1" x14ac:dyDescent="0.25">
      <c r="A9" s="274" t="str">
        <f>'Allowable Rates'!A9:I9</f>
        <v xml:space="preserve"> </v>
      </c>
      <c r="B9" s="275"/>
      <c r="C9" s="275"/>
      <c r="D9" s="275"/>
      <c r="E9" s="275"/>
      <c r="F9" s="275"/>
      <c r="G9" s="275"/>
      <c r="H9" s="275"/>
      <c r="I9" s="275"/>
      <c r="J9" s="333"/>
      <c r="K9" s="63">
        <f>'Allowable Rates'!J9</f>
        <v>0</v>
      </c>
      <c r="L9" s="303" t="str">
        <f>IF('[1]Rent Equip'!F9&gt;0,'[1]Rent Equip'!F9," ")</f>
        <v xml:space="preserve"> </v>
      </c>
      <c r="M9" s="303"/>
      <c r="N9" s="303"/>
      <c r="O9" s="293"/>
      <c r="P9" s="293"/>
      <c r="Q9" s="293"/>
      <c r="R9" s="293"/>
      <c r="S9" s="293"/>
      <c r="T9" s="293"/>
      <c r="U9" s="153"/>
      <c r="V9" s="153"/>
      <c r="W9" s="223">
        <f t="shared" si="0"/>
        <v>0</v>
      </c>
      <c r="X9" s="223"/>
      <c r="Y9" s="224"/>
    </row>
    <row r="10" spans="1:40" ht="20.149999999999999" customHeight="1" x14ac:dyDescent="0.25">
      <c r="A10" s="274">
        <f>'Allowable Rates'!A10:I10</f>
        <v>0</v>
      </c>
      <c r="B10" s="275"/>
      <c r="C10" s="275"/>
      <c r="D10" s="275"/>
      <c r="E10" s="275"/>
      <c r="F10" s="275"/>
      <c r="G10" s="275"/>
      <c r="H10" s="275"/>
      <c r="I10" s="275"/>
      <c r="J10" s="333"/>
      <c r="K10" s="63">
        <f>'Allowable Rates'!J10</f>
        <v>0</v>
      </c>
      <c r="L10" s="303" t="str">
        <f>IF('[1]Rent Equip'!F11&gt;0,'[1]Rent Equip'!F11," ")</f>
        <v xml:space="preserve"> </v>
      </c>
      <c r="M10" s="303"/>
      <c r="N10" s="303"/>
      <c r="O10" s="293"/>
      <c r="P10" s="293"/>
      <c r="Q10" s="293"/>
      <c r="R10" s="293"/>
      <c r="S10" s="293"/>
      <c r="T10" s="293"/>
      <c r="U10" s="153"/>
      <c r="V10" s="153"/>
      <c r="W10" s="223">
        <f t="shared" si="0"/>
        <v>0</v>
      </c>
      <c r="X10" s="223"/>
      <c r="Y10" s="224"/>
    </row>
    <row r="11" spans="1:40" ht="20.149999999999999" customHeight="1" x14ac:dyDescent="0.25">
      <c r="A11" s="274">
        <f>'Allowable Rates'!A11:I11</f>
        <v>0</v>
      </c>
      <c r="B11" s="275"/>
      <c r="C11" s="275"/>
      <c r="D11" s="275"/>
      <c r="E11" s="275"/>
      <c r="F11" s="275"/>
      <c r="G11" s="275"/>
      <c r="H11" s="275"/>
      <c r="I11" s="275"/>
      <c r="J11" s="333"/>
      <c r="K11" s="63">
        <f>'Allowable Rates'!J11</f>
        <v>0</v>
      </c>
      <c r="L11" s="303" t="str">
        <f>IF('[1]Rent Equip'!F13&gt;0,'[1]Rent Equip'!F13," ")</f>
        <v xml:space="preserve"> </v>
      </c>
      <c r="M11" s="303"/>
      <c r="N11" s="303"/>
      <c r="O11" s="293"/>
      <c r="P11" s="293"/>
      <c r="Q11" s="293"/>
      <c r="R11" s="293"/>
      <c r="S11" s="293"/>
      <c r="T11" s="293"/>
      <c r="U11" s="153"/>
      <c r="V11" s="153"/>
      <c r="W11" s="223">
        <f t="shared" si="0"/>
        <v>0</v>
      </c>
      <c r="X11" s="223"/>
      <c r="Y11" s="224"/>
    </row>
    <row r="12" spans="1:40" ht="20.149999999999999" customHeight="1" x14ac:dyDescent="0.25">
      <c r="A12" s="274">
        <f>'Allowable Rates'!A12:I12</f>
        <v>0</v>
      </c>
      <c r="B12" s="275"/>
      <c r="C12" s="275"/>
      <c r="D12" s="275"/>
      <c r="E12" s="275"/>
      <c r="F12" s="275"/>
      <c r="G12" s="275"/>
      <c r="H12" s="275"/>
      <c r="I12" s="275"/>
      <c r="J12" s="333"/>
      <c r="K12" s="63">
        <f>'Allowable Rates'!J12</f>
        <v>0</v>
      </c>
      <c r="L12" s="303" t="str">
        <f>IF('[1]Rent Equip'!F15&gt;0,'[1]Rent Equip'!F15," ")</f>
        <v xml:space="preserve"> </v>
      </c>
      <c r="M12" s="303"/>
      <c r="N12" s="303"/>
      <c r="O12" s="293"/>
      <c r="P12" s="293"/>
      <c r="Q12" s="293"/>
      <c r="R12" s="293"/>
      <c r="S12" s="293"/>
      <c r="T12" s="293"/>
      <c r="U12" s="153"/>
      <c r="V12" s="153"/>
      <c r="W12" s="223">
        <f t="shared" si="0"/>
        <v>0</v>
      </c>
      <c r="X12" s="223"/>
      <c r="Y12" s="224"/>
    </row>
    <row r="13" spans="1:40" ht="20.149999999999999" customHeight="1" x14ac:dyDescent="0.25">
      <c r="A13" s="274">
        <f>'Allowable Rates'!A13:I13</f>
        <v>0</v>
      </c>
      <c r="B13" s="275"/>
      <c r="C13" s="275"/>
      <c r="D13" s="275"/>
      <c r="E13" s="275"/>
      <c r="F13" s="275"/>
      <c r="G13" s="275"/>
      <c r="H13" s="275"/>
      <c r="I13" s="275"/>
      <c r="J13" s="333"/>
      <c r="K13" s="63">
        <f>'Allowable Rates'!J13</f>
        <v>0</v>
      </c>
      <c r="L13" s="303" t="str">
        <f>IF('[1]Rent Equip'!F17&gt;0,'[1]Rent Equip'!F17," ")</f>
        <v xml:space="preserve"> </v>
      </c>
      <c r="M13" s="303"/>
      <c r="N13" s="303"/>
      <c r="O13" s="293"/>
      <c r="P13" s="293"/>
      <c r="Q13" s="293"/>
      <c r="R13" s="293"/>
      <c r="S13" s="293"/>
      <c r="T13" s="293"/>
      <c r="U13" s="153"/>
      <c r="V13" s="153"/>
      <c r="W13" s="223">
        <f t="shared" si="0"/>
        <v>0</v>
      </c>
      <c r="X13" s="223"/>
      <c r="Y13" s="224"/>
    </row>
    <row r="14" spans="1:40" ht="20.149999999999999" customHeight="1" x14ac:dyDescent="0.25">
      <c r="A14" s="274">
        <f>'Allowable Rates'!A14:I14</f>
        <v>0</v>
      </c>
      <c r="B14" s="275"/>
      <c r="C14" s="275"/>
      <c r="D14" s="275"/>
      <c r="E14" s="275"/>
      <c r="F14" s="275"/>
      <c r="G14" s="275"/>
      <c r="H14" s="275"/>
      <c r="I14" s="275"/>
      <c r="J14" s="333"/>
      <c r="K14" s="63">
        <f>'Allowable Rates'!J14</f>
        <v>0</v>
      </c>
      <c r="L14" s="303" t="str">
        <f>IF('[1]Rent Equip'!F19&gt;0,'[1]Rent Equip'!F19," ")</f>
        <v xml:space="preserve"> </v>
      </c>
      <c r="M14" s="303"/>
      <c r="N14" s="303"/>
      <c r="O14" s="293"/>
      <c r="P14" s="293"/>
      <c r="Q14" s="293"/>
      <c r="R14" s="293"/>
      <c r="S14" s="293"/>
      <c r="T14" s="293"/>
      <c r="U14" s="153"/>
      <c r="V14" s="153"/>
      <c r="W14" s="223">
        <f t="shared" si="0"/>
        <v>0</v>
      </c>
      <c r="X14" s="223"/>
      <c r="Y14" s="224"/>
    </row>
    <row r="15" spans="1:40" ht="20.149999999999999" customHeight="1" x14ac:dyDescent="0.25">
      <c r="A15" s="274">
        <f>'Allowable Rates'!A15:I15</f>
        <v>0</v>
      </c>
      <c r="B15" s="275"/>
      <c r="C15" s="275"/>
      <c r="D15" s="275"/>
      <c r="E15" s="275"/>
      <c r="F15" s="275"/>
      <c r="G15" s="275"/>
      <c r="H15" s="275"/>
      <c r="I15" s="275"/>
      <c r="J15" s="333"/>
      <c r="K15" s="63">
        <f>'Allowable Rates'!J15</f>
        <v>0</v>
      </c>
      <c r="L15" s="303" t="str">
        <f>IF('[1]Rent Equip'!F21&gt;0,'[1]Rent Equip'!F21," ")</f>
        <v xml:space="preserve"> </v>
      </c>
      <c r="M15" s="303"/>
      <c r="N15" s="303"/>
      <c r="O15" s="293"/>
      <c r="P15" s="293"/>
      <c r="Q15" s="293"/>
      <c r="R15" s="293"/>
      <c r="S15" s="293"/>
      <c r="T15" s="293"/>
      <c r="U15" s="153"/>
      <c r="V15" s="153"/>
      <c r="W15" s="223">
        <f t="shared" ref="W15:W28" si="1">SUM(K15*R15)</f>
        <v>0</v>
      </c>
      <c r="X15" s="223"/>
      <c r="Y15" s="224"/>
    </row>
    <row r="16" spans="1:40" ht="20.149999999999999" customHeight="1" x14ac:dyDescent="0.25">
      <c r="A16" s="274">
        <f>'Allowable Rates'!A16:I16</f>
        <v>0</v>
      </c>
      <c r="B16" s="275"/>
      <c r="C16" s="275"/>
      <c r="D16" s="275"/>
      <c r="E16" s="275"/>
      <c r="F16" s="275"/>
      <c r="G16" s="275"/>
      <c r="H16" s="275"/>
      <c r="I16" s="275"/>
      <c r="J16" s="333"/>
      <c r="K16" s="63">
        <f>'Allowable Rates'!J16</f>
        <v>0</v>
      </c>
      <c r="L16" s="303" t="str">
        <f>IF('[1]Rent Equip'!F23&gt;0,'[1]Rent Equip'!F23," ")</f>
        <v xml:space="preserve"> </v>
      </c>
      <c r="M16" s="303"/>
      <c r="N16" s="303"/>
      <c r="O16" s="293"/>
      <c r="P16" s="293"/>
      <c r="Q16" s="293"/>
      <c r="R16" s="293"/>
      <c r="S16" s="293"/>
      <c r="T16" s="293"/>
      <c r="U16" s="153"/>
      <c r="V16" s="153"/>
      <c r="W16" s="223">
        <f t="shared" si="1"/>
        <v>0</v>
      </c>
      <c r="X16" s="223"/>
      <c r="Y16" s="224"/>
    </row>
    <row r="17" spans="1:25" ht="20.149999999999999" customHeight="1" x14ac:dyDescent="0.25">
      <c r="A17" s="274">
        <f>'Allowable Rates'!A17:I17</f>
        <v>0</v>
      </c>
      <c r="B17" s="275"/>
      <c r="C17" s="275"/>
      <c r="D17" s="275"/>
      <c r="E17" s="275"/>
      <c r="F17" s="275"/>
      <c r="G17" s="275"/>
      <c r="H17" s="275"/>
      <c r="I17" s="275"/>
      <c r="J17" s="333"/>
      <c r="K17" s="63">
        <f>'Allowable Rates'!J17</f>
        <v>0</v>
      </c>
      <c r="L17" s="303" t="str">
        <f>IF('[1]Rent Equip'!F25&gt;0,'[1]Rent Equip'!F25," ")</f>
        <v xml:space="preserve"> </v>
      </c>
      <c r="M17" s="303"/>
      <c r="N17" s="303"/>
      <c r="O17" s="293"/>
      <c r="P17" s="293"/>
      <c r="Q17" s="293"/>
      <c r="R17" s="293"/>
      <c r="S17" s="293"/>
      <c r="T17" s="293"/>
      <c r="U17" s="153"/>
      <c r="V17" s="153"/>
      <c r="W17" s="223">
        <f t="shared" si="1"/>
        <v>0</v>
      </c>
      <c r="X17" s="223"/>
      <c r="Y17" s="224"/>
    </row>
    <row r="18" spans="1:25" ht="20.149999999999999" customHeight="1" x14ac:dyDescent="0.25">
      <c r="A18" s="274">
        <f>'Allowable Rates'!A18:I18</f>
        <v>0</v>
      </c>
      <c r="B18" s="275"/>
      <c r="C18" s="275"/>
      <c r="D18" s="275"/>
      <c r="E18" s="275"/>
      <c r="F18" s="275"/>
      <c r="G18" s="275"/>
      <c r="H18" s="275"/>
      <c r="I18" s="275"/>
      <c r="J18" s="333"/>
      <c r="K18" s="63">
        <f>'Allowable Rates'!J18</f>
        <v>0</v>
      </c>
      <c r="L18" s="303" t="str">
        <f>IF('[1]Rent Equip'!F27&gt;0,'[1]Rent Equip'!F27," ")</f>
        <v xml:space="preserve"> </v>
      </c>
      <c r="M18" s="303"/>
      <c r="N18" s="303"/>
      <c r="O18" s="293"/>
      <c r="P18" s="293"/>
      <c r="Q18" s="293"/>
      <c r="R18" s="293"/>
      <c r="S18" s="293"/>
      <c r="T18" s="293"/>
      <c r="U18" s="153"/>
      <c r="V18" s="153"/>
      <c r="W18" s="223">
        <f t="shared" si="1"/>
        <v>0</v>
      </c>
      <c r="X18" s="223"/>
      <c r="Y18" s="224"/>
    </row>
    <row r="19" spans="1:25" ht="20.149999999999999" customHeight="1" x14ac:dyDescent="0.25">
      <c r="A19" s="274">
        <f>'Allowable Rates'!A19:I19</f>
        <v>0</v>
      </c>
      <c r="B19" s="275"/>
      <c r="C19" s="275"/>
      <c r="D19" s="275"/>
      <c r="E19" s="275"/>
      <c r="F19" s="275"/>
      <c r="G19" s="275"/>
      <c r="H19" s="275"/>
      <c r="I19" s="275"/>
      <c r="J19" s="333"/>
      <c r="K19" s="63">
        <f>'Allowable Rates'!J19</f>
        <v>0</v>
      </c>
      <c r="L19" s="303" t="str">
        <f>IF('[1]Rent Equip'!F29&gt;0,'[1]Rent Equip'!F29," ")</f>
        <v xml:space="preserve"> </v>
      </c>
      <c r="M19" s="303"/>
      <c r="N19" s="303"/>
      <c r="O19" s="293"/>
      <c r="P19" s="293"/>
      <c r="Q19" s="293"/>
      <c r="R19" s="293"/>
      <c r="S19" s="293"/>
      <c r="T19" s="293"/>
      <c r="U19" s="153"/>
      <c r="V19" s="153"/>
      <c r="W19" s="223">
        <f t="shared" si="1"/>
        <v>0</v>
      </c>
      <c r="X19" s="223"/>
      <c r="Y19" s="224"/>
    </row>
    <row r="20" spans="1:25" ht="20.149999999999999" customHeight="1" x14ac:dyDescent="0.25">
      <c r="A20" s="274">
        <f>'Allowable Rates'!A20:I20</f>
        <v>0</v>
      </c>
      <c r="B20" s="275"/>
      <c r="C20" s="275"/>
      <c r="D20" s="275"/>
      <c r="E20" s="275"/>
      <c r="F20" s="275"/>
      <c r="G20" s="275"/>
      <c r="H20" s="275"/>
      <c r="I20" s="275"/>
      <c r="J20" s="333"/>
      <c r="K20" s="63">
        <f>'Allowable Rates'!J20</f>
        <v>0</v>
      </c>
      <c r="L20" s="303" t="str">
        <f>IF('[1]Rent Equip'!F31&gt;0,'[1]Rent Equip'!F31," ")</f>
        <v xml:space="preserve"> </v>
      </c>
      <c r="M20" s="303"/>
      <c r="N20" s="303"/>
      <c r="O20" s="293"/>
      <c r="P20" s="293"/>
      <c r="Q20" s="293"/>
      <c r="R20" s="293"/>
      <c r="S20" s="293"/>
      <c r="T20" s="293"/>
      <c r="U20" s="153"/>
      <c r="V20" s="153"/>
      <c r="W20" s="223">
        <f t="shared" si="1"/>
        <v>0</v>
      </c>
      <c r="X20" s="223"/>
      <c r="Y20" s="224"/>
    </row>
    <row r="21" spans="1:25" ht="20.149999999999999" customHeight="1" x14ac:dyDescent="0.25">
      <c r="A21" s="274">
        <f>'Allowable Rates'!A21:I21</f>
        <v>0</v>
      </c>
      <c r="B21" s="275"/>
      <c r="C21" s="275"/>
      <c r="D21" s="275"/>
      <c r="E21" s="275"/>
      <c r="F21" s="275"/>
      <c r="G21" s="275"/>
      <c r="H21" s="275"/>
      <c r="I21" s="275"/>
      <c r="J21" s="333"/>
      <c r="K21" s="63">
        <f>'Allowable Rates'!J21</f>
        <v>0</v>
      </c>
      <c r="L21" s="303" t="str">
        <f>IF('[1]Rent Equip'!F33&gt;0,'[1]Rent Equip'!F33," ")</f>
        <v xml:space="preserve"> </v>
      </c>
      <c r="M21" s="303"/>
      <c r="N21" s="303"/>
      <c r="O21" s="293"/>
      <c r="P21" s="293"/>
      <c r="Q21" s="293"/>
      <c r="R21" s="293"/>
      <c r="S21" s="293"/>
      <c r="T21" s="293"/>
      <c r="U21" s="153"/>
      <c r="V21" s="153"/>
      <c r="W21" s="223">
        <f t="shared" si="1"/>
        <v>0</v>
      </c>
      <c r="X21" s="223"/>
      <c r="Y21" s="224"/>
    </row>
    <row r="22" spans="1:25" ht="20.149999999999999" customHeight="1" x14ac:dyDescent="0.25">
      <c r="A22" s="274">
        <f>'Allowable Rates'!A22:I22</f>
        <v>0</v>
      </c>
      <c r="B22" s="275"/>
      <c r="C22" s="275"/>
      <c r="D22" s="275"/>
      <c r="E22" s="275"/>
      <c r="F22" s="275"/>
      <c r="G22" s="275"/>
      <c r="H22" s="275"/>
      <c r="I22" s="275"/>
      <c r="J22" s="333"/>
      <c r="K22" s="63">
        <f>'Allowable Rates'!J22</f>
        <v>0</v>
      </c>
      <c r="L22" s="303" t="str">
        <f>IF('[1]Rent Equip'!F35&gt;0,'[1]Rent Equip'!F35," ")</f>
        <v xml:space="preserve"> </v>
      </c>
      <c r="M22" s="303"/>
      <c r="N22" s="303"/>
      <c r="O22" s="293"/>
      <c r="P22" s="293"/>
      <c r="Q22" s="293"/>
      <c r="R22" s="293"/>
      <c r="S22" s="293"/>
      <c r="T22" s="293"/>
      <c r="U22" s="153"/>
      <c r="V22" s="153"/>
      <c r="W22" s="223">
        <f t="shared" si="1"/>
        <v>0</v>
      </c>
      <c r="X22" s="223"/>
      <c r="Y22" s="224"/>
    </row>
    <row r="23" spans="1:25" ht="20.149999999999999" customHeight="1" x14ac:dyDescent="0.25">
      <c r="A23" s="274">
        <f>'Allowable Rates'!A23:I23</f>
        <v>0</v>
      </c>
      <c r="B23" s="275"/>
      <c r="C23" s="275"/>
      <c r="D23" s="275"/>
      <c r="E23" s="275"/>
      <c r="F23" s="275"/>
      <c r="G23" s="275"/>
      <c r="H23" s="275"/>
      <c r="I23" s="275"/>
      <c r="J23" s="333"/>
      <c r="K23" s="63">
        <f>'Allowable Rates'!J23</f>
        <v>0</v>
      </c>
      <c r="L23" s="303" t="str">
        <f>IF('[1]Rent Equip'!F37&gt;0,'[1]Rent Equip'!F37," ")</f>
        <v xml:space="preserve"> </v>
      </c>
      <c r="M23" s="303"/>
      <c r="N23" s="303"/>
      <c r="O23" s="293"/>
      <c r="P23" s="293"/>
      <c r="Q23" s="293"/>
      <c r="R23" s="293"/>
      <c r="S23" s="293"/>
      <c r="T23" s="293"/>
      <c r="U23" s="153"/>
      <c r="V23" s="153"/>
      <c r="W23" s="223">
        <f t="shared" si="1"/>
        <v>0</v>
      </c>
      <c r="X23" s="223"/>
      <c r="Y23" s="224"/>
    </row>
    <row r="24" spans="1:25" ht="20.149999999999999" customHeight="1" x14ac:dyDescent="0.25">
      <c r="A24" s="274">
        <f>'Allowable Rates'!A24:I24</f>
        <v>0</v>
      </c>
      <c r="B24" s="275"/>
      <c r="C24" s="275"/>
      <c r="D24" s="275"/>
      <c r="E24" s="275"/>
      <c r="F24" s="275"/>
      <c r="G24" s="275"/>
      <c r="H24" s="275"/>
      <c r="I24" s="275"/>
      <c r="J24" s="333"/>
      <c r="K24" s="63">
        <f>'Allowable Rates'!J24</f>
        <v>0</v>
      </c>
      <c r="L24" s="303" t="str">
        <f>IF('[1]Rent Equip'!F39&gt;0,'[1]Rent Equip'!F39," ")</f>
        <v xml:space="preserve"> </v>
      </c>
      <c r="M24" s="303"/>
      <c r="N24" s="303"/>
      <c r="O24" s="293"/>
      <c r="P24" s="293"/>
      <c r="Q24" s="293"/>
      <c r="R24" s="293"/>
      <c r="S24" s="293"/>
      <c r="T24" s="293"/>
      <c r="U24" s="153"/>
      <c r="V24" s="153"/>
      <c r="W24" s="223">
        <f t="shared" si="1"/>
        <v>0</v>
      </c>
      <c r="X24" s="223"/>
      <c r="Y24" s="224"/>
    </row>
    <row r="25" spans="1:25" ht="20.149999999999999" customHeight="1" x14ac:dyDescent="0.25">
      <c r="A25" s="274">
        <f>'Allowable Rates'!A25:I25</f>
        <v>0</v>
      </c>
      <c r="B25" s="275"/>
      <c r="C25" s="275"/>
      <c r="D25" s="275"/>
      <c r="E25" s="275"/>
      <c r="F25" s="275"/>
      <c r="G25" s="275"/>
      <c r="H25" s="275"/>
      <c r="I25" s="275"/>
      <c r="J25" s="333"/>
      <c r="K25" s="63">
        <f>'Allowable Rates'!J25</f>
        <v>0</v>
      </c>
      <c r="L25" s="303" t="str">
        <f>IF('[1]Rent Equip'!F41&gt;0,'[1]Rent Equip'!F41," ")</f>
        <v xml:space="preserve"> </v>
      </c>
      <c r="M25" s="303"/>
      <c r="N25" s="303"/>
      <c r="O25" s="293"/>
      <c r="P25" s="293"/>
      <c r="Q25" s="293"/>
      <c r="R25" s="293"/>
      <c r="S25" s="293"/>
      <c r="T25" s="293"/>
      <c r="U25" s="153"/>
      <c r="V25" s="153"/>
      <c r="W25" s="223">
        <f t="shared" si="1"/>
        <v>0</v>
      </c>
      <c r="X25" s="223"/>
      <c r="Y25" s="224"/>
    </row>
    <row r="26" spans="1:25" ht="20.149999999999999" customHeight="1" x14ac:dyDescent="0.25">
      <c r="A26" s="274">
        <f>'Allowable Rates'!A26:I26</f>
        <v>0</v>
      </c>
      <c r="B26" s="275"/>
      <c r="C26" s="275"/>
      <c r="D26" s="275"/>
      <c r="E26" s="275"/>
      <c r="F26" s="275"/>
      <c r="G26" s="275"/>
      <c r="H26" s="275"/>
      <c r="I26" s="275"/>
      <c r="J26" s="333"/>
      <c r="K26" s="63">
        <f>'Allowable Rates'!J26</f>
        <v>0</v>
      </c>
      <c r="L26" s="303" t="str">
        <f>IF('[1]Rent Equip'!F43&gt;0,'[1]Rent Equip'!F43," ")</f>
        <v xml:space="preserve"> </v>
      </c>
      <c r="M26" s="303"/>
      <c r="N26" s="303"/>
      <c r="O26" s="293"/>
      <c r="P26" s="293"/>
      <c r="Q26" s="293"/>
      <c r="R26" s="293"/>
      <c r="S26" s="293"/>
      <c r="T26" s="293"/>
      <c r="U26" s="153"/>
      <c r="V26" s="153"/>
      <c r="W26" s="223">
        <f t="shared" si="1"/>
        <v>0</v>
      </c>
      <c r="X26" s="223"/>
      <c r="Y26" s="224"/>
    </row>
    <row r="27" spans="1:25" ht="20.149999999999999" customHeight="1" x14ac:dyDescent="0.25">
      <c r="A27" s="274">
        <f>'Allowable Rates'!A27:I27</f>
        <v>0</v>
      </c>
      <c r="B27" s="275"/>
      <c r="C27" s="275"/>
      <c r="D27" s="275"/>
      <c r="E27" s="275"/>
      <c r="F27" s="275"/>
      <c r="G27" s="275"/>
      <c r="H27" s="275"/>
      <c r="I27" s="275"/>
      <c r="J27" s="333"/>
      <c r="K27" s="63">
        <f>'Allowable Rates'!J27</f>
        <v>0</v>
      </c>
      <c r="L27" s="303" t="str">
        <f>IF('[1]Rent Equip'!F45&gt;0,'[1]Rent Equip'!F45," ")</f>
        <v xml:space="preserve"> </v>
      </c>
      <c r="M27" s="303"/>
      <c r="N27" s="303"/>
      <c r="O27" s="293"/>
      <c r="P27" s="293"/>
      <c r="Q27" s="293"/>
      <c r="R27" s="293"/>
      <c r="S27" s="293"/>
      <c r="T27" s="293"/>
      <c r="U27" s="153"/>
      <c r="V27" s="153"/>
      <c r="W27" s="223">
        <f t="shared" si="1"/>
        <v>0</v>
      </c>
      <c r="X27" s="223"/>
      <c r="Y27" s="224"/>
    </row>
    <row r="28" spans="1:25" ht="20.149999999999999" customHeight="1" x14ac:dyDescent="0.25">
      <c r="A28" s="274">
        <f>'Allowable Rates'!A28:I28</f>
        <v>0</v>
      </c>
      <c r="B28" s="275"/>
      <c r="C28" s="275"/>
      <c r="D28" s="275"/>
      <c r="E28" s="275"/>
      <c r="F28" s="275"/>
      <c r="G28" s="275"/>
      <c r="H28" s="275"/>
      <c r="I28" s="275"/>
      <c r="J28" s="333"/>
      <c r="K28" s="63">
        <f>'Allowable Rates'!J28</f>
        <v>0</v>
      </c>
      <c r="L28" s="303" t="str">
        <f>IF('[1]Rent Equip'!F47&gt;0,'[1]Rent Equip'!F47," ")</f>
        <v xml:space="preserve"> </v>
      </c>
      <c r="M28" s="303"/>
      <c r="N28" s="303"/>
      <c r="O28" s="293"/>
      <c r="P28" s="293"/>
      <c r="Q28" s="293"/>
      <c r="R28" s="293"/>
      <c r="S28" s="293"/>
      <c r="T28" s="293"/>
      <c r="U28" s="153"/>
      <c r="V28" s="153"/>
      <c r="W28" s="223">
        <f t="shared" si="1"/>
        <v>0</v>
      </c>
      <c r="X28" s="223"/>
      <c r="Y28" s="224"/>
    </row>
    <row r="29" spans="1:25" ht="24" customHeight="1" x14ac:dyDescent="0.25">
      <c r="G29" s="312"/>
      <c r="H29" s="312"/>
      <c r="I29" s="312"/>
      <c r="J29" s="312"/>
      <c r="K29" s="311"/>
      <c r="L29" s="312"/>
      <c r="M29" s="313"/>
      <c r="N29" s="313"/>
      <c r="O29" s="222" t="str">
        <f>IF(O8&gt;0,SUM(O8:Q28)," ")</f>
        <v xml:space="preserve"> </v>
      </c>
      <c r="P29" s="309"/>
      <c r="Q29" s="309"/>
      <c r="R29" s="331" t="s">
        <v>206</v>
      </c>
      <c r="S29" s="332"/>
      <c r="T29" s="332"/>
      <c r="U29" s="296"/>
      <c r="V29" s="296"/>
      <c r="W29" s="334">
        <f>SUM(W8:Y28)</f>
        <v>0</v>
      </c>
      <c r="X29" s="311"/>
      <c r="Y29" s="311"/>
    </row>
    <row r="30" spans="1:25" ht="20.149999999999999" customHeight="1" x14ac:dyDescent="0.25">
      <c r="G30" s="2"/>
      <c r="H30" s="2"/>
      <c r="I30" s="2"/>
      <c r="J30" s="2"/>
      <c r="K30" s="2"/>
      <c r="L30" s="2"/>
      <c r="M30" s="313"/>
      <c r="N30" s="313"/>
      <c r="O30" s="222" t="str">
        <f>IF(O8&gt;0,O29*0.15," ")</f>
        <v xml:space="preserve"> </v>
      </c>
      <c r="P30" s="309"/>
      <c r="Q30" s="309"/>
      <c r="R30" s="222"/>
      <c r="S30" s="309"/>
      <c r="T30" s="309"/>
      <c r="U30" s="314"/>
      <c r="V30" s="2"/>
      <c r="W30" s="2"/>
      <c r="X30" s="2"/>
      <c r="Y30" s="2"/>
    </row>
    <row r="31" spans="1:25" ht="20.149999999999999" customHeight="1" x14ac:dyDescent="0.3">
      <c r="G31" s="2"/>
      <c r="H31" s="2"/>
      <c r="I31" s="2"/>
      <c r="J31" s="2"/>
      <c r="K31" s="2"/>
      <c r="L31" s="2"/>
      <c r="M31" s="313"/>
      <c r="N31" s="313"/>
      <c r="O31" s="222" t="str">
        <f>IF(O8&gt;0,O29+O30," ")</f>
        <v xml:space="preserve"> </v>
      </c>
      <c r="P31" s="309"/>
      <c r="Q31" s="309"/>
      <c r="R31" s="222"/>
      <c r="S31" s="309"/>
      <c r="T31" s="309"/>
      <c r="U31" s="314"/>
      <c r="V31" s="310" t="s">
        <v>194</v>
      </c>
      <c r="W31" s="310"/>
      <c r="X31" s="310"/>
      <c r="Y31" s="310"/>
    </row>
  </sheetData>
  <sheetProtection algorithmName="SHA-512" hashValue="Uq25qJwcKUo0MASlPKGIECShBFR4eZCZOQlTWTkYY8KCP2oyhvV3M3al15vlAgOlu3t8lLvLP9HI925p2jU1mA==" saltValue="CzgKESXP61l4ih75xmVgCw==" spinCount="100000" sheet="1" objects="1" scenarios="1" selectLockedCells="1"/>
  <mergeCells count="163">
    <mergeCell ref="A6:J7"/>
    <mergeCell ref="K6:K7"/>
    <mergeCell ref="L6:N7"/>
    <mergeCell ref="O6:Q7"/>
    <mergeCell ref="R6:T7"/>
    <mergeCell ref="A4:D4"/>
    <mergeCell ref="E4:H4"/>
    <mergeCell ref="AG4:AN4"/>
    <mergeCell ref="U6:V7"/>
    <mergeCell ref="W6:Y7"/>
    <mergeCell ref="O4:W4"/>
    <mergeCell ref="AB4:AE4"/>
    <mergeCell ref="U8:V8"/>
    <mergeCell ref="W8:Y8"/>
    <mergeCell ref="A9:J9"/>
    <mergeCell ref="L9:N9"/>
    <mergeCell ref="O9:Q9"/>
    <mergeCell ref="R9:T9"/>
    <mergeCell ref="U9:V9"/>
    <mergeCell ref="W9:Y9"/>
    <mergeCell ref="A8:J8"/>
    <mergeCell ref="L8:N8"/>
    <mergeCell ref="O8:Q8"/>
    <mergeCell ref="R8:T8"/>
    <mergeCell ref="W11:Y11"/>
    <mergeCell ref="U10:V10"/>
    <mergeCell ref="W10:Y10"/>
    <mergeCell ref="A11:J11"/>
    <mergeCell ref="L11:N11"/>
    <mergeCell ref="O11:Q11"/>
    <mergeCell ref="A10:J10"/>
    <mergeCell ref="L10:N10"/>
    <mergeCell ref="O10:Q10"/>
    <mergeCell ref="R10:T10"/>
    <mergeCell ref="R11:T11"/>
    <mergeCell ref="U11:V11"/>
    <mergeCell ref="R13:T13"/>
    <mergeCell ref="U13:V13"/>
    <mergeCell ref="W13:Y13"/>
    <mergeCell ref="U12:V12"/>
    <mergeCell ref="W12:Y12"/>
    <mergeCell ref="R12:T12"/>
    <mergeCell ref="A13:J13"/>
    <mergeCell ref="L13:N13"/>
    <mergeCell ref="O13:Q13"/>
    <mergeCell ref="A12:J12"/>
    <mergeCell ref="L12:N12"/>
    <mergeCell ref="O12:Q12"/>
    <mergeCell ref="R15:T15"/>
    <mergeCell ref="U15:V15"/>
    <mergeCell ref="W15:Y15"/>
    <mergeCell ref="U14:V14"/>
    <mergeCell ref="W14:Y14"/>
    <mergeCell ref="A15:J15"/>
    <mergeCell ref="L15:N15"/>
    <mergeCell ref="O15:Q15"/>
    <mergeCell ref="A14:J14"/>
    <mergeCell ref="L14:N14"/>
    <mergeCell ref="O14:Q14"/>
    <mergeCell ref="R14:T14"/>
    <mergeCell ref="R17:T17"/>
    <mergeCell ref="U17:V17"/>
    <mergeCell ref="W17:Y17"/>
    <mergeCell ref="U16:V16"/>
    <mergeCell ref="W16:Y16"/>
    <mergeCell ref="R16:T16"/>
    <mergeCell ref="A17:J17"/>
    <mergeCell ref="L17:N17"/>
    <mergeCell ref="O17:Q17"/>
    <mergeCell ref="A16:J16"/>
    <mergeCell ref="L16:N16"/>
    <mergeCell ref="O16:Q16"/>
    <mergeCell ref="R19:T19"/>
    <mergeCell ref="U19:V19"/>
    <mergeCell ref="W19:Y19"/>
    <mergeCell ref="U18:V18"/>
    <mergeCell ref="W18:Y18"/>
    <mergeCell ref="A19:J19"/>
    <mergeCell ref="L19:N19"/>
    <mergeCell ref="O19:Q19"/>
    <mergeCell ref="A18:J18"/>
    <mergeCell ref="L18:N18"/>
    <mergeCell ref="O18:Q18"/>
    <mergeCell ref="R18:T18"/>
    <mergeCell ref="R21:T21"/>
    <mergeCell ref="U21:V21"/>
    <mergeCell ref="W21:Y21"/>
    <mergeCell ref="U20:V20"/>
    <mergeCell ref="W20:Y20"/>
    <mergeCell ref="R20:T20"/>
    <mergeCell ref="A21:J21"/>
    <mergeCell ref="L21:N21"/>
    <mergeCell ref="O21:Q21"/>
    <mergeCell ref="A20:J20"/>
    <mergeCell ref="L20:N20"/>
    <mergeCell ref="O20:Q20"/>
    <mergeCell ref="R23:T23"/>
    <mergeCell ref="U23:V23"/>
    <mergeCell ref="W23:Y23"/>
    <mergeCell ref="U22:V22"/>
    <mergeCell ref="W22:Y22"/>
    <mergeCell ref="A23:J23"/>
    <mergeCell ref="L23:N23"/>
    <mergeCell ref="O23:Q23"/>
    <mergeCell ref="A22:J22"/>
    <mergeCell ref="L22:N22"/>
    <mergeCell ref="O22:Q22"/>
    <mergeCell ref="R22:T22"/>
    <mergeCell ref="U24:V24"/>
    <mergeCell ref="W24:Y24"/>
    <mergeCell ref="R24:T24"/>
    <mergeCell ref="A25:J25"/>
    <mergeCell ref="L25:N25"/>
    <mergeCell ref="O25:Q25"/>
    <mergeCell ref="A24:J24"/>
    <mergeCell ref="L24:N24"/>
    <mergeCell ref="O24:Q24"/>
    <mergeCell ref="R31:T31"/>
    <mergeCell ref="U29:V29"/>
    <mergeCell ref="M30:N30"/>
    <mergeCell ref="O30:Q30"/>
    <mergeCell ref="R30:T30"/>
    <mergeCell ref="G29:L29"/>
    <mergeCell ref="M29:N29"/>
    <mergeCell ref="O29:Q29"/>
    <mergeCell ref="V31:Y31"/>
    <mergeCell ref="U30:U31"/>
    <mergeCell ref="M31:N31"/>
    <mergeCell ref="O31:Q31"/>
    <mergeCell ref="W29:Y29"/>
    <mergeCell ref="U28:V28"/>
    <mergeCell ref="W28:Y28"/>
    <mergeCell ref="R27:T27"/>
    <mergeCell ref="R29:T29"/>
    <mergeCell ref="U27:V27"/>
    <mergeCell ref="W27:Y27"/>
    <mergeCell ref="A2:D2"/>
    <mergeCell ref="E2:H2"/>
    <mergeCell ref="A28:J28"/>
    <mergeCell ref="L28:N28"/>
    <mergeCell ref="O28:Q28"/>
    <mergeCell ref="R28:T28"/>
    <mergeCell ref="U26:V26"/>
    <mergeCell ref="W26:Y26"/>
    <mergeCell ref="A27:J27"/>
    <mergeCell ref="L27:N27"/>
    <mergeCell ref="O27:Q27"/>
    <mergeCell ref="A26:J26"/>
    <mergeCell ref="L26:N26"/>
    <mergeCell ref="O26:Q26"/>
    <mergeCell ref="R26:T26"/>
    <mergeCell ref="R25:T25"/>
    <mergeCell ref="U25:V25"/>
    <mergeCell ref="W25:Y25"/>
    <mergeCell ref="AG1:AI1"/>
    <mergeCell ref="AJ1:AN1"/>
    <mergeCell ref="M2:P2"/>
    <mergeCell ref="Q2:U2"/>
    <mergeCell ref="X2:AA2"/>
    <mergeCell ref="AB2:AJ2"/>
    <mergeCell ref="K2:L2"/>
    <mergeCell ref="I4:L4"/>
    <mergeCell ref="G1:AF1"/>
  </mergeCells>
  <printOptions horizontalCentered="1"/>
  <pageMargins left="0" right="0" top="0.25" bottom="0" header="0.5" footer="0.5"/>
  <pageSetup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8"/>
  </sheetPr>
  <dimension ref="A1:AQ25"/>
  <sheetViews>
    <sheetView topLeftCell="A5" workbookViewId="0">
      <selection activeCell="L23" sqref="L23:O23"/>
    </sheetView>
  </sheetViews>
  <sheetFormatPr defaultColWidth="3.1796875" defaultRowHeight="25" customHeight="1" x14ac:dyDescent="0.25"/>
  <cols>
    <col min="1" max="16384" width="3.1796875" style="1"/>
  </cols>
  <sheetData>
    <row r="1" spans="1:43" ht="25" customHeight="1" x14ac:dyDescent="0.65">
      <c r="A1" s="40"/>
      <c r="B1" s="40"/>
      <c r="C1" s="40"/>
      <c r="D1" s="40"/>
      <c r="E1" s="40"/>
      <c r="F1" s="41"/>
      <c r="G1" s="41"/>
      <c r="H1" s="41"/>
      <c r="I1" s="180" t="s">
        <v>34</v>
      </c>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348" t="s">
        <v>13</v>
      </c>
      <c r="AJ1" s="348"/>
      <c r="AK1" s="348"/>
      <c r="AL1" s="348"/>
      <c r="AM1" s="356" t="str">
        <f>COVER!B15</f>
        <v xml:space="preserve"> </v>
      </c>
      <c r="AN1" s="356"/>
      <c r="AO1" s="356"/>
      <c r="AP1" s="356"/>
      <c r="AQ1" s="356"/>
    </row>
    <row r="2" spans="1:43" s="15" customFormat="1" ht="20.149999999999999" customHeight="1" x14ac:dyDescent="0.25">
      <c r="A2" s="144" t="s">
        <v>4</v>
      </c>
      <c r="B2" s="144"/>
      <c r="C2" s="144"/>
      <c r="D2" s="144"/>
      <c r="E2" s="155" t="str">
        <f>COVER!B9</f>
        <v xml:space="preserve"> </v>
      </c>
      <c r="F2" s="155"/>
      <c r="G2" s="155"/>
      <c r="H2" s="155"/>
      <c r="I2" s="14"/>
      <c r="J2" s="14"/>
      <c r="K2" s="14"/>
      <c r="L2" s="14"/>
      <c r="M2" s="144" t="s">
        <v>6</v>
      </c>
      <c r="N2" s="144"/>
      <c r="O2" s="144"/>
      <c r="P2" s="144"/>
      <c r="Q2" s="154" t="str">
        <f>COVER!B7</f>
        <v xml:space="preserve"> </v>
      </c>
      <c r="R2" s="154"/>
      <c r="S2" s="154"/>
      <c r="T2" s="154"/>
      <c r="U2" s="154"/>
      <c r="V2" s="14"/>
      <c r="W2" s="14"/>
      <c r="X2" s="144" t="s">
        <v>5</v>
      </c>
      <c r="Y2" s="144"/>
      <c r="Z2" s="144"/>
      <c r="AA2" s="144"/>
      <c r="AB2" s="154" t="str">
        <f>COVER!B3</f>
        <v xml:space="preserve"> </v>
      </c>
      <c r="AC2" s="154"/>
      <c r="AD2" s="154"/>
      <c r="AE2" s="154"/>
      <c r="AF2" s="154"/>
      <c r="AG2" s="154"/>
      <c r="AH2" s="154"/>
      <c r="AI2" s="154"/>
      <c r="AJ2" s="154"/>
      <c r="AK2" s="154"/>
      <c r="AL2" s="154"/>
    </row>
    <row r="3" spans="1:43" s="15" customFormat="1" ht="5.2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43" s="15" customFormat="1" ht="20.149999999999999" customHeight="1" x14ac:dyDescent="0.25">
      <c r="A4" s="193" t="s">
        <v>182</v>
      </c>
      <c r="B4" s="193"/>
      <c r="C4" s="193"/>
      <c r="D4" s="193"/>
      <c r="E4" s="154" t="str">
        <f>COVER!B11</f>
        <v xml:space="preserve"> </v>
      </c>
      <c r="F4" s="154"/>
      <c r="G4" s="154"/>
      <c r="H4" s="154"/>
      <c r="I4" s="144" t="s">
        <v>183</v>
      </c>
      <c r="J4" s="144"/>
      <c r="K4" s="144"/>
      <c r="L4" s="144"/>
      <c r="M4" s="144"/>
      <c r="N4" s="144"/>
      <c r="O4" s="154" t="str">
        <f>COVER!B13</f>
        <v xml:space="preserve"> </v>
      </c>
      <c r="P4" s="154"/>
      <c r="Q4" s="154"/>
      <c r="R4" s="154"/>
      <c r="S4" s="154"/>
      <c r="T4" s="154"/>
      <c r="U4" s="154"/>
      <c r="V4" s="154"/>
      <c r="W4" s="154"/>
      <c r="X4" s="14"/>
      <c r="Y4" s="14"/>
      <c r="Z4" s="14"/>
      <c r="AA4" s="14"/>
      <c r="AB4" s="14"/>
      <c r="AC4" s="14"/>
      <c r="AD4" s="14"/>
      <c r="AE4" s="14"/>
      <c r="AF4" s="144" t="s">
        <v>184</v>
      </c>
      <c r="AG4" s="144"/>
      <c r="AH4" s="144"/>
      <c r="AI4" s="144"/>
      <c r="AJ4" s="154" t="str">
        <f>COVER!B5</f>
        <v xml:space="preserve"> </v>
      </c>
      <c r="AK4" s="154"/>
      <c r="AL4" s="154"/>
      <c r="AM4" s="154"/>
      <c r="AN4" s="154"/>
      <c r="AO4" s="154"/>
      <c r="AP4" s="154"/>
      <c r="AQ4" s="154"/>
    </row>
    <row r="5" spans="1:43" ht="25" customHeight="1" x14ac:dyDescent="0.3">
      <c r="A5" s="120" t="s">
        <v>75</v>
      </c>
      <c r="B5" s="120"/>
      <c r="C5" s="120"/>
      <c r="D5" s="120"/>
      <c r="E5" s="120"/>
      <c r="F5" s="120"/>
      <c r="G5" s="120"/>
      <c r="H5" s="120"/>
      <c r="I5" s="120"/>
      <c r="J5" s="120"/>
      <c r="K5" s="120"/>
      <c r="L5" s="120"/>
      <c r="M5" s="120"/>
      <c r="N5" s="120"/>
      <c r="O5" s="120"/>
      <c r="Q5" s="347" t="s">
        <v>219</v>
      </c>
      <c r="R5" s="347"/>
      <c r="S5" s="347"/>
      <c r="T5" s="347"/>
      <c r="U5" s="347"/>
      <c r="V5" s="347"/>
      <c r="W5" s="347"/>
      <c r="X5" s="347"/>
      <c r="Y5" s="347"/>
      <c r="Z5" s="347"/>
      <c r="AA5" s="347"/>
      <c r="AB5" s="347"/>
      <c r="AC5" s="347"/>
      <c r="AD5" s="347"/>
      <c r="AE5" s="347"/>
    </row>
    <row r="6" spans="1:43" ht="25" customHeight="1" x14ac:dyDescent="0.25">
      <c r="A6" s="348" t="s">
        <v>68</v>
      </c>
      <c r="B6" s="348"/>
      <c r="C6" s="348"/>
      <c r="D6" s="348"/>
      <c r="E6" s="348"/>
      <c r="F6" s="348"/>
      <c r="G6" s="348"/>
      <c r="H6" s="348"/>
      <c r="I6" s="348"/>
      <c r="J6" s="348"/>
      <c r="K6" s="2"/>
      <c r="L6" s="349" t="str">
        <f>'Labor Cost'!O31</f>
        <v xml:space="preserve"> </v>
      </c>
      <c r="M6" s="349"/>
      <c r="N6" s="349"/>
      <c r="O6" s="349"/>
      <c r="Q6" s="357" t="s">
        <v>217</v>
      </c>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row>
    <row r="7" spans="1:43" ht="25" customHeight="1" x14ac:dyDescent="0.35">
      <c r="A7" s="348" t="s">
        <v>69</v>
      </c>
      <c r="B7" s="348"/>
      <c r="C7" s="348"/>
      <c r="D7" s="348"/>
      <c r="E7" s="348"/>
      <c r="F7" s="348"/>
      <c r="G7" s="348"/>
      <c r="H7" s="348"/>
      <c r="I7" s="348"/>
      <c r="J7" s="348"/>
      <c r="K7" s="43" t="s">
        <v>70</v>
      </c>
      <c r="L7" s="358" t="str">
        <f>'Labor Cost'!AH31</f>
        <v xml:space="preserve"> </v>
      </c>
      <c r="M7" s="358"/>
      <c r="N7" s="358"/>
      <c r="O7" s="358"/>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row>
    <row r="8" spans="1:43" ht="25" customHeight="1" x14ac:dyDescent="0.25">
      <c r="A8" s="348" t="s">
        <v>71</v>
      </c>
      <c r="B8" s="348"/>
      <c r="C8" s="348"/>
      <c r="D8" s="348"/>
      <c r="E8" s="348"/>
      <c r="F8" s="348"/>
      <c r="G8" s="348"/>
      <c r="H8" s="348"/>
      <c r="I8" s="348"/>
      <c r="J8" s="348"/>
      <c r="K8" s="42"/>
      <c r="L8" s="349">
        <f>SUM(L6:O7)</f>
        <v>0</v>
      </c>
      <c r="M8" s="349"/>
      <c r="N8" s="349"/>
      <c r="O8" s="349"/>
      <c r="Q8" s="77"/>
      <c r="R8" s="77"/>
      <c r="S8" s="340"/>
      <c r="T8" s="340"/>
      <c r="U8" s="340"/>
      <c r="V8" s="340"/>
      <c r="W8" s="340"/>
      <c r="X8" s="340"/>
      <c r="Y8" s="340"/>
      <c r="Z8" s="340"/>
      <c r="AA8" s="340"/>
      <c r="AB8" s="340"/>
      <c r="AC8" s="340"/>
      <c r="AD8" s="340"/>
      <c r="AE8" s="340"/>
      <c r="AF8" s="340"/>
      <c r="AG8" s="340"/>
      <c r="AH8" s="340"/>
      <c r="AI8" s="340"/>
      <c r="AJ8" s="340"/>
      <c r="AK8" s="340"/>
      <c r="AL8" s="340"/>
      <c r="AM8" s="340"/>
      <c r="AN8" s="340"/>
      <c r="AO8" s="340"/>
      <c r="AP8" s="77"/>
      <c r="AQ8" s="77"/>
    </row>
    <row r="9" spans="1:43" ht="25" customHeight="1" x14ac:dyDescent="0.35">
      <c r="A9" s="348" t="s">
        <v>72</v>
      </c>
      <c r="B9" s="348"/>
      <c r="C9" s="348"/>
      <c r="D9" s="348"/>
      <c r="E9" s="348"/>
      <c r="F9" s="348"/>
      <c r="G9" s="348"/>
      <c r="H9" s="348"/>
      <c r="I9" s="348"/>
      <c r="J9" s="348"/>
      <c r="K9" s="43" t="s">
        <v>70</v>
      </c>
      <c r="L9" s="351" t="str">
        <f>IF('Labor Cost'!J8&gt;0,L8*0.38," ")</f>
        <v xml:space="preserve"> </v>
      </c>
      <c r="M9" s="351"/>
      <c r="N9" s="351"/>
      <c r="O9" s="351"/>
      <c r="Q9" s="77"/>
      <c r="R9" s="77"/>
      <c r="S9" s="341"/>
      <c r="T9" s="341"/>
      <c r="U9" s="341"/>
      <c r="V9" s="341"/>
      <c r="W9" s="341"/>
      <c r="X9" s="341"/>
      <c r="Y9" s="341"/>
      <c r="Z9" s="341"/>
      <c r="AA9" s="341"/>
      <c r="AB9" s="341"/>
      <c r="AC9" s="341"/>
      <c r="AD9" s="341"/>
      <c r="AE9" s="341"/>
      <c r="AF9" s="341"/>
      <c r="AG9" s="341"/>
      <c r="AH9" s="341"/>
      <c r="AI9" s="341"/>
      <c r="AJ9" s="341"/>
      <c r="AK9" s="341"/>
      <c r="AL9" s="341"/>
      <c r="AM9" s="341"/>
      <c r="AN9" s="341"/>
      <c r="AO9" s="341"/>
      <c r="AP9" s="77"/>
      <c r="AQ9" s="77"/>
    </row>
    <row r="10" spans="1:43" ht="25" customHeight="1" x14ac:dyDescent="0.35">
      <c r="A10" s="348" t="s">
        <v>73</v>
      </c>
      <c r="B10" s="348"/>
      <c r="C10" s="348"/>
      <c r="D10" s="348"/>
      <c r="E10" s="348"/>
      <c r="F10" s="348"/>
      <c r="G10" s="348"/>
      <c r="H10" s="348"/>
      <c r="I10" s="348"/>
      <c r="J10" s="348"/>
      <c r="K10" s="43" t="s">
        <v>70</v>
      </c>
      <c r="L10" s="351" t="str">
        <f>'Labor Cost'!AS31</f>
        <v xml:space="preserve"> </v>
      </c>
      <c r="M10" s="351"/>
      <c r="N10" s="351"/>
      <c r="O10" s="351"/>
      <c r="Q10" s="77"/>
      <c r="R10" s="77"/>
      <c r="S10" s="342" t="s">
        <v>218</v>
      </c>
      <c r="T10" s="342"/>
      <c r="U10" s="343"/>
      <c r="V10" s="343"/>
      <c r="W10" s="343"/>
      <c r="X10" s="343"/>
      <c r="Y10" s="343"/>
      <c r="Z10" s="343"/>
      <c r="AA10" s="343"/>
      <c r="AB10" s="343"/>
      <c r="AC10" s="343"/>
      <c r="AD10" s="343"/>
      <c r="AE10" s="343"/>
      <c r="AF10" s="343"/>
      <c r="AG10" s="343"/>
      <c r="AH10" s="343"/>
      <c r="AI10" s="343"/>
      <c r="AJ10" s="343"/>
      <c r="AK10" s="343"/>
      <c r="AL10" s="343"/>
      <c r="AM10" s="343"/>
      <c r="AN10" s="343"/>
      <c r="AO10" s="343"/>
      <c r="AP10" s="77"/>
      <c r="AQ10" s="77"/>
    </row>
    <row r="11" spans="1:43" ht="25" customHeight="1" thickBot="1" x14ac:dyDescent="0.4">
      <c r="A11" s="348" t="s">
        <v>277</v>
      </c>
      <c r="B11" s="348"/>
      <c r="C11" s="348"/>
      <c r="D11" s="348"/>
      <c r="E11" s="348"/>
      <c r="F11" s="348"/>
      <c r="G11" s="348"/>
      <c r="H11" s="348"/>
      <c r="I11" s="348"/>
      <c r="J11" s="348"/>
      <c r="K11" s="43" t="s">
        <v>70</v>
      </c>
      <c r="L11" s="355">
        <f>MAX('Payroll Tax'!AL24:AO24,'Payroll Tax'!AL18:AO18,'Payroll Tax'!AL12:AO12)</f>
        <v>0</v>
      </c>
      <c r="M11" s="355"/>
      <c r="N11" s="355"/>
      <c r="O11" s="355"/>
      <c r="AA11" s="38"/>
      <c r="AB11" s="38"/>
      <c r="AC11" s="38"/>
      <c r="AD11" s="38"/>
    </row>
    <row r="12" spans="1:43" ht="25" customHeight="1" thickTop="1" x14ac:dyDescent="0.3">
      <c r="A12" s="348" t="s">
        <v>74</v>
      </c>
      <c r="B12" s="348"/>
      <c r="C12" s="348"/>
      <c r="D12" s="348"/>
      <c r="E12" s="348"/>
      <c r="F12" s="348"/>
      <c r="G12" s="348"/>
      <c r="H12" s="348"/>
      <c r="I12" s="348"/>
      <c r="J12" s="348"/>
      <c r="K12" s="42"/>
      <c r="L12" s="349" t="str">
        <f>IF('Labor Cost'!J8&gt;0,SUM(L8:O11)," ")</f>
        <v xml:space="preserve"> </v>
      </c>
      <c r="M12" s="349"/>
      <c r="N12" s="349"/>
      <c r="O12" s="349"/>
      <c r="Q12" s="347" t="s">
        <v>220</v>
      </c>
      <c r="R12" s="347"/>
      <c r="S12" s="347"/>
      <c r="T12" s="347"/>
      <c r="U12" s="347"/>
      <c r="V12" s="347"/>
      <c r="W12" s="347"/>
      <c r="X12" s="347"/>
      <c r="Y12" s="347"/>
      <c r="Z12" s="347"/>
      <c r="AA12" s="347"/>
      <c r="AB12" s="347"/>
      <c r="AC12" s="347"/>
      <c r="AD12" s="347"/>
    </row>
    <row r="13" spans="1:43" ht="25" customHeight="1" x14ac:dyDescent="0.3">
      <c r="A13" s="40"/>
      <c r="B13" s="40"/>
      <c r="C13" s="40"/>
      <c r="D13" s="40"/>
      <c r="E13" s="40"/>
      <c r="F13" s="40"/>
      <c r="G13" s="40"/>
      <c r="H13" s="40"/>
      <c r="I13" s="44"/>
      <c r="J13" s="44"/>
      <c r="K13" s="44"/>
      <c r="L13" s="44"/>
      <c r="M13" s="44"/>
      <c r="N13" s="44"/>
      <c r="O13" s="44"/>
      <c r="P13" s="39"/>
      <c r="Q13" s="344" t="s">
        <v>221</v>
      </c>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row>
    <row r="14" spans="1:43" ht="25" customHeight="1" x14ac:dyDescent="0.3">
      <c r="A14" s="120" t="s">
        <v>76</v>
      </c>
      <c r="B14" s="120"/>
      <c r="C14" s="120"/>
      <c r="D14" s="120"/>
      <c r="E14" s="120"/>
      <c r="F14" s="120"/>
      <c r="G14" s="120"/>
      <c r="H14" s="120"/>
      <c r="I14" s="120"/>
      <c r="J14" s="120"/>
      <c r="K14" s="120"/>
      <c r="L14" s="120"/>
      <c r="M14" s="120"/>
      <c r="N14" s="120"/>
      <c r="O14" s="120"/>
      <c r="P14" s="38"/>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row>
    <row r="15" spans="1:43" ht="25" customHeight="1" x14ac:dyDescent="0.25">
      <c r="A15" s="348" t="s">
        <v>74</v>
      </c>
      <c r="B15" s="348"/>
      <c r="C15" s="348"/>
      <c r="D15" s="348"/>
      <c r="E15" s="348"/>
      <c r="F15" s="348"/>
      <c r="G15" s="348"/>
      <c r="H15" s="348"/>
      <c r="I15" s="348"/>
      <c r="J15" s="348"/>
      <c r="K15" s="2"/>
      <c r="L15" s="349" t="str">
        <f>L12</f>
        <v xml:space="preserve"> </v>
      </c>
      <c r="M15" s="349"/>
      <c r="N15" s="349"/>
      <c r="O15" s="349"/>
      <c r="P15" s="38"/>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row>
    <row r="16" spans="1:43" ht="25" customHeight="1" x14ac:dyDescent="0.25">
      <c r="A16" s="348" t="s">
        <v>89</v>
      </c>
      <c r="B16" s="348"/>
      <c r="C16" s="348"/>
      <c r="D16" s="348"/>
      <c r="E16" s="348"/>
      <c r="F16" s="348"/>
      <c r="G16" s="348"/>
      <c r="H16" s="348"/>
      <c r="I16" s="348"/>
      <c r="J16" s="348"/>
      <c r="K16" s="2"/>
      <c r="L16" s="349" t="str">
        <f>IF('Equip Cost'!S8&gt;0,'Equip Cost'!AG30+'Equip Cost'!AP30," ")</f>
        <v xml:space="preserve"> </v>
      </c>
      <c r="M16" s="349"/>
      <c r="N16" s="349"/>
      <c r="O16" s="349"/>
      <c r="P16" s="38"/>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row>
    <row r="17" spans="1:43" ht="25" customHeight="1" x14ac:dyDescent="0.25">
      <c r="A17" s="348" t="s">
        <v>90</v>
      </c>
      <c r="B17" s="348"/>
      <c r="C17" s="348"/>
      <c r="D17" s="348"/>
      <c r="E17" s="348"/>
      <c r="F17" s="348"/>
      <c r="G17" s="348"/>
      <c r="H17" s="348"/>
      <c r="I17" s="348"/>
      <c r="J17" s="348"/>
      <c r="K17" s="2"/>
      <c r="L17" s="349">
        <f>IF('Rent Equip'!A8&gt;0,'Rent Eq Cost'!AN30," ")</f>
        <v>0</v>
      </c>
      <c r="M17" s="349"/>
      <c r="N17" s="349"/>
      <c r="O17" s="349"/>
      <c r="P17" s="38"/>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row>
    <row r="18" spans="1:43" ht="25" customHeight="1" x14ac:dyDescent="0.25">
      <c r="A18" s="348" t="s">
        <v>77</v>
      </c>
      <c r="B18" s="348"/>
      <c r="C18" s="348"/>
      <c r="D18" s="348"/>
      <c r="E18" s="348"/>
      <c r="F18" s="348"/>
      <c r="G18" s="348"/>
      <c r="H18" s="348"/>
      <c r="I18" s="348"/>
      <c r="J18" s="348"/>
      <c r="K18" s="2"/>
      <c r="L18" s="349" t="str">
        <f>Material!AN31</f>
        <v xml:space="preserve"> </v>
      </c>
      <c r="M18" s="349"/>
      <c r="N18" s="349"/>
      <c r="O18" s="349"/>
      <c r="P18" s="38"/>
      <c r="Q18" s="38"/>
      <c r="R18" s="38"/>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8"/>
      <c r="AQ18" s="38"/>
    </row>
    <row r="19" spans="1:43" ht="25" customHeight="1" x14ac:dyDescent="0.25">
      <c r="A19" s="348" t="s">
        <v>78</v>
      </c>
      <c r="B19" s="348"/>
      <c r="C19" s="348"/>
      <c r="D19" s="348"/>
      <c r="E19" s="348"/>
      <c r="F19" s="348"/>
      <c r="G19" s="348"/>
      <c r="H19" s="348"/>
      <c r="I19" s="348"/>
      <c r="J19" s="348"/>
      <c r="K19" s="61"/>
      <c r="L19" s="351" t="str">
        <f>'3rd Party'!AN27</f>
        <v xml:space="preserve"> </v>
      </c>
      <c r="M19" s="351"/>
      <c r="N19" s="351"/>
      <c r="O19" s="351"/>
      <c r="P19" s="38"/>
      <c r="Q19" s="38"/>
      <c r="R19" s="38"/>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8"/>
      <c r="AQ19" s="38"/>
    </row>
    <row r="20" spans="1:43" ht="25" customHeight="1" thickBot="1" x14ac:dyDescent="0.4">
      <c r="A20" s="328" t="s">
        <v>197</v>
      </c>
      <c r="B20" s="328"/>
      <c r="C20" s="328"/>
      <c r="D20" s="328"/>
      <c r="E20" s="328"/>
      <c r="F20" s="328"/>
      <c r="G20" s="328"/>
      <c r="H20" s="328"/>
      <c r="I20" s="328"/>
      <c r="J20" s="328"/>
      <c r="K20" s="2"/>
      <c r="L20" s="354" t="str">
        <f>Trucking!AK27</f>
        <v xml:space="preserve"> </v>
      </c>
      <c r="M20" s="354"/>
      <c r="N20" s="354"/>
      <c r="O20" s="354"/>
      <c r="P20" s="38"/>
      <c r="Q20" s="38"/>
      <c r="R20" s="38"/>
      <c r="S20" s="342" t="s">
        <v>218</v>
      </c>
      <c r="T20" s="342"/>
      <c r="U20" s="343"/>
      <c r="V20" s="343"/>
      <c r="W20" s="343"/>
      <c r="X20" s="343"/>
      <c r="Y20" s="343"/>
      <c r="Z20" s="343"/>
      <c r="AA20" s="343"/>
      <c r="AB20" s="343"/>
      <c r="AC20" s="343"/>
      <c r="AD20" s="343"/>
      <c r="AE20" s="343"/>
      <c r="AF20" s="343"/>
      <c r="AG20" s="343"/>
      <c r="AH20" s="343"/>
      <c r="AI20" s="343"/>
      <c r="AJ20" s="343"/>
      <c r="AK20" s="343"/>
      <c r="AL20" s="343"/>
      <c r="AM20" s="343"/>
      <c r="AN20" s="343"/>
      <c r="AO20" s="343"/>
      <c r="AP20" s="38"/>
      <c r="AQ20" s="38"/>
    </row>
    <row r="21" spans="1:43" ht="25" customHeight="1" thickTop="1" x14ac:dyDescent="0.25">
      <c r="A21" s="328"/>
      <c r="B21" s="328"/>
      <c r="C21" s="328"/>
      <c r="D21" s="328"/>
      <c r="E21" s="328"/>
      <c r="F21" s="328"/>
      <c r="G21" s="328"/>
      <c r="H21" s="328"/>
      <c r="I21" s="328"/>
      <c r="J21" s="328"/>
      <c r="L21" s="323"/>
      <c r="M21" s="323"/>
      <c r="N21" s="323"/>
      <c r="O21" s="323"/>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row>
    <row r="22" spans="1:43" ht="25" customHeight="1" thickBot="1" x14ac:dyDescent="0.3">
      <c r="A22" s="353" t="s">
        <v>207</v>
      </c>
      <c r="B22" s="328"/>
      <c r="C22" s="328"/>
      <c r="D22" s="328"/>
      <c r="E22" s="328"/>
      <c r="F22" s="328"/>
      <c r="G22" s="328"/>
      <c r="H22" s="328"/>
      <c r="I22" s="328"/>
      <c r="J22" s="328"/>
      <c r="L22" s="354">
        <f>'Allowable Rates Cost'!W29</f>
        <v>0</v>
      </c>
      <c r="M22" s="354"/>
      <c r="N22" s="354"/>
      <c r="O22" s="354"/>
      <c r="P22" s="38"/>
      <c r="Q22"/>
      <c r="R22"/>
      <c r="S22"/>
      <c r="T22"/>
      <c r="U22"/>
      <c r="V22"/>
      <c r="W22"/>
      <c r="X22"/>
      <c r="Y22"/>
      <c r="Z22"/>
      <c r="AA22"/>
      <c r="AB22"/>
      <c r="AC22"/>
      <c r="AD22"/>
      <c r="AE22"/>
      <c r="AF22"/>
      <c r="AG22"/>
      <c r="AH22"/>
      <c r="AI22"/>
      <c r="AJ22"/>
      <c r="AK22"/>
      <c r="AL22"/>
      <c r="AM22"/>
      <c r="AN22"/>
      <c r="AO22"/>
      <c r="AP22"/>
      <c r="AQ22"/>
    </row>
    <row r="23" spans="1:43" ht="25" customHeight="1" thickTop="1" x14ac:dyDescent="0.25">
      <c r="A23" s="328" t="s">
        <v>195</v>
      </c>
      <c r="B23" s="328"/>
      <c r="C23" s="328"/>
      <c r="D23" s="328"/>
      <c r="E23" s="328"/>
      <c r="F23" s="328"/>
      <c r="G23" s="328"/>
      <c r="H23" s="328"/>
      <c r="I23" s="328"/>
      <c r="J23" s="328"/>
      <c r="K23" s="40"/>
      <c r="L23" s="352"/>
      <c r="M23" s="352"/>
      <c r="N23" s="352"/>
      <c r="O23" s="352"/>
      <c r="P23" s="38"/>
      <c r="Q23"/>
      <c r="R23"/>
      <c r="S23"/>
      <c r="T23"/>
      <c r="U23"/>
      <c r="V23"/>
      <c r="W23"/>
      <c r="X23"/>
      <c r="Y23"/>
      <c r="Z23"/>
      <c r="AA23"/>
      <c r="AB23"/>
      <c r="AC23"/>
      <c r="AD23"/>
      <c r="AE23"/>
      <c r="AF23"/>
      <c r="AG23"/>
      <c r="AH23"/>
      <c r="AI23"/>
      <c r="AJ23"/>
      <c r="AK23"/>
      <c r="AL23"/>
      <c r="AM23"/>
      <c r="AN23"/>
      <c r="AO23"/>
      <c r="AP23"/>
      <c r="AQ23"/>
    </row>
    <row r="24" spans="1:43" ht="25" customHeight="1" thickBot="1" x14ac:dyDescent="0.3">
      <c r="A24" s="245" t="s">
        <v>196</v>
      </c>
      <c r="B24" s="245"/>
      <c r="C24" s="245"/>
      <c r="D24" s="245"/>
      <c r="E24" s="245"/>
      <c r="F24" s="245"/>
      <c r="G24" s="245"/>
      <c r="H24" s="245"/>
      <c r="I24" s="245"/>
      <c r="J24" s="245"/>
      <c r="K24" s="38"/>
      <c r="L24" s="323" t="str">
        <f>IF(L23&gt;0,IF(L23&lt;=10000,L23*0.08,800+(0.05*(L23-10000)))," ")</f>
        <v xml:space="preserve"> </v>
      </c>
      <c r="M24" s="323"/>
      <c r="N24" s="323"/>
      <c r="O24" s="323"/>
      <c r="P24" s="38"/>
      <c r="Q24"/>
      <c r="R24"/>
      <c r="S24"/>
      <c r="T24"/>
      <c r="U24"/>
      <c r="V24"/>
      <c r="W24"/>
      <c r="X24"/>
      <c r="Y24"/>
      <c r="Z24"/>
      <c r="AA24"/>
      <c r="AB24"/>
      <c r="AC24"/>
      <c r="AD24"/>
      <c r="AE24"/>
      <c r="AF24"/>
      <c r="AG24"/>
      <c r="AH24"/>
      <c r="AI24"/>
      <c r="AJ24"/>
      <c r="AK24"/>
      <c r="AL24"/>
      <c r="AM24"/>
      <c r="AN24"/>
      <c r="AO24"/>
      <c r="AP24"/>
      <c r="AQ24"/>
    </row>
    <row r="25" spans="1:43" ht="25" customHeight="1" thickTop="1" x14ac:dyDescent="0.25">
      <c r="A25" s="348" t="s">
        <v>79</v>
      </c>
      <c r="B25" s="348"/>
      <c r="C25" s="348"/>
      <c r="D25" s="348"/>
      <c r="E25" s="348"/>
      <c r="F25" s="348"/>
      <c r="G25" s="348"/>
      <c r="H25" s="348"/>
      <c r="I25" s="348"/>
      <c r="J25" s="348"/>
      <c r="L25" s="350">
        <f>SUM(L15:$O$24)</f>
        <v>0</v>
      </c>
      <c r="M25" s="350"/>
      <c r="N25" s="350"/>
      <c r="O25" s="350"/>
      <c r="Q25"/>
      <c r="R25"/>
      <c r="S25"/>
      <c r="T25"/>
      <c r="U25"/>
      <c r="V25"/>
      <c r="W25"/>
      <c r="X25"/>
      <c r="Y25"/>
      <c r="Z25"/>
      <c r="AA25"/>
      <c r="AB25"/>
      <c r="AC25"/>
      <c r="AD25"/>
      <c r="AE25"/>
      <c r="AF25"/>
      <c r="AG25"/>
      <c r="AH25"/>
      <c r="AI25"/>
      <c r="AJ25"/>
      <c r="AK25"/>
      <c r="AL25"/>
      <c r="AM25"/>
      <c r="AN25"/>
      <c r="AO25"/>
      <c r="AP25"/>
      <c r="AQ25"/>
    </row>
  </sheetData>
  <sheetProtection password="D4F4" sheet="1" objects="1" scenarios="1" selectLockedCells="1"/>
  <mergeCells count="63">
    <mergeCell ref="AI1:AL1"/>
    <mergeCell ref="AM1:AQ1"/>
    <mergeCell ref="L6:O6"/>
    <mergeCell ref="A5:O5"/>
    <mergeCell ref="AJ4:AQ4"/>
    <mergeCell ref="Q2:U2"/>
    <mergeCell ref="Q6:AQ7"/>
    <mergeCell ref="L7:O7"/>
    <mergeCell ref="X2:AA2"/>
    <mergeCell ref="AF4:AI4"/>
    <mergeCell ref="A6:J6"/>
    <mergeCell ref="A7:J7"/>
    <mergeCell ref="E4:H4"/>
    <mergeCell ref="I1:AH1"/>
    <mergeCell ref="A2:D2"/>
    <mergeCell ref="E2:H2"/>
    <mergeCell ref="M2:P2"/>
    <mergeCell ref="A16:J16"/>
    <mergeCell ref="A18:J18"/>
    <mergeCell ref="L18:O18"/>
    <mergeCell ref="A4:D4"/>
    <mergeCell ref="I4:N4"/>
    <mergeCell ref="L11:O11"/>
    <mergeCell ref="L9:O9"/>
    <mergeCell ref="L10:O10"/>
    <mergeCell ref="A10:J10"/>
    <mergeCell ref="L8:O8"/>
    <mergeCell ref="A15:J15"/>
    <mergeCell ref="L15:O15"/>
    <mergeCell ref="A9:J9"/>
    <mergeCell ref="O4:W4"/>
    <mergeCell ref="A17:J17"/>
    <mergeCell ref="L25:O25"/>
    <mergeCell ref="L19:O19"/>
    <mergeCell ref="A25:J25"/>
    <mergeCell ref="A19:J19"/>
    <mergeCell ref="A23:J23"/>
    <mergeCell ref="L24:O24"/>
    <mergeCell ref="L23:O23"/>
    <mergeCell ref="A24:J24"/>
    <mergeCell ref="A22:J22"/>
    <mergeCell ref="L22:O22"/>
    <mergeCell ref="A20:J20"/>
    <mergeCell ref="L20:O20"/>
    <mergeCell ref="A21:J21"/>
    <mergeCell ref="L21:O21"/>
    <mergeCell ref="L16:O16"/>
    <mergeCell ref="L17:O17"/>
    <mergeCell ref="S18:AO19"/>
    <mergeCell ref="S20:T20"/>
    <mergeCell ref="U20:AO20"/>
    <mergeCell ref="A14:O14"/>
    <mergeCell ref="A8:J8"/>
    <mergeCell ref="L12:O12"/>
    <mergeCell ref="A11:J11"/>
    <mergeCell ref="A12:J12"/>
    <mergeCell ref="AB2:AL2"/>
    <mergeCell ref="S8:AO9"/>
    <mergeCell ref="S10:T10"/>
    <mergeCell ref="U10:AO10"/>
    <mergeCell ref="Q13:AQ17"/>
    <mergeCell ref="Q12:AD12"/>
    <mergeCell ref="Q5:AE5"/>
  </mergeCells>
  <phoneticPr fontId="2" type="noConversion"/>
  <printOptions horizontalCentered="1"/>
  <pageMargins left="0" right="0" top="0" bottom="0" header="0.5" footer="0.5"/>
  <pageSetup firstPageNumber="0" orientation="landscape" useFirstPageNumber="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sheetPr>
  <dimension ref="A1:G22"/>
  <sheetViews>
    <sheetView zoomScale="106" zoomScaleNormal="106" workbookViewId="0">
      <selection activeCell="B3" sqref="B3"/>
    </sheetView>
  </sheetViews>
  <sheetFormatPr defaultRowHeight="12.5" x14ac:dyDescent="0.25"/>
  <cols>
    <col min="1" max="1" width="26.1796875" customWidth="1"/>
    <col min="2" max="2" width="24.1796875" customWidth="1"/>
  </cols>
  <sheetData>
    <row r="1" spans="1:7" x14ac:dyDescent="0.25">
      <c r="A1" s="53" t="s">
        <v>192</v>
      </c>
    </row>
    <row r="2" spans="1:7" ht="15.75" customHeight="1" x14ac:dyDescent="0.25"/>
    <row r="3" spans="1:7" ht="17.149999999999999" customHeight="1" x14ac:dyDescent="0.3">
      <c r="A3" s="54" t="s">
        <v>185</v>
      </c>
      <c r="B3" s="79" t="s">
        <v>194</v>
      </c>
    </row>
    <row r="4" spans="1:7" s="56" customFormat="1" ht="3" customHeight="1" x14ac:dyDescent="0.3">
      <c r="A4" s="55"/>
    </row>
    <row r="5" spans="1:7" ht="17.149999999999999" customHeight="1" x14ac:dyDescent="0.3">
      <c r="A5" s="54" t="s">
        <v>191</v>
      </c>
      <c r="B5" s="79" t="s">
        <v>194</v>
      </c>
    </row>
    <row r="6" spans="1:7" s="58" customFormat="1" ht="3" customHeight="1" x14ac:dyDescent="0.3">
      <c r="A6" s="57"/>
      <c r="B6" s="80"/>
    </row>
    <row r="7" spans="1:7" ht="17.149999999999999" customHeight="1" x14ac:dyDescent="0.3">
      <c r="A7" s="54" t="s">
        <v>186</v>
      </c>
      <c r="B7" s="79" t="s">
        <v>194</v>
      </c>
    </row>
    <row r="8" spans="1:7" s="58" customFormat="1" ht="3" customHeight="1" x14ac:dyDescent="0.3">
      <c r="A8" s="57"/>
      <c r="B8" s="80"/>
    </row>
    <row r="9" spans="1:7" ht="17.149999999999999" customHeight="1" x14ac:dyDescent="0.3">
      <c r="A9" s="54" t="s">
        <v>187</v>
      </c>
      <c r="B9" s="81" t="s">
        <v>194</v>
      </c>
    </row>
    <row r="10" spans="1:7" s="58" customFormat="1" ht="3" customHeight="1" x14ac:dyDescent="0.3">
      <c r="A10" s="57"/>
      <c r="B10" s="80"/>
    </row>
    <row r="11" spans="1:7" ht="17.149999999999999" customHeight="1" x14ac:dyDescent="0.3">
      <c r="A11" s="54" t="s">
        <v>188</v>
      </c>
      <c r="B11" s="79" t="s">
        <v>194</v>
      </c>
    </row>
    <row r="12" spans="1:7" s="58" customFormat="1" ht="3" customHeight="1" x14ac:dyDescent="0.3">
      <c r="A12" s="57"/>
      <c r="B12" s="80"/>
    </row>
    <row r="13" spans="1:7" ht="17.149999999999999" customHeight="1" x14ac:dyDescent="0.3">
      <c r="A13" s="54" t="s">
        <v>189</v>
      </c>
      <c r="B13" s="79" t="s">
        <v>194</v>
      </c>
      <c r="G13" s="83"/>
    </row>
    <row r="14" spans="1:7" s="56" customFormat="1" ht="3" customHeight="1" x14ac:dyDescent="0.3">
      <c r="A14" s="55"/>
      <c r="B14" s="80"/>
    </row>
    <row r="15" spans="1:7" ht="17.149999999999999" customHeight="1" x14ac:dyDescent="0.3">
      <c r="A15" s="73" t="s">
        <v>190</v>
      </c>
      <c r="B15" s="82" t="s">
        <v>194</v>
      </c>
    </row>
    <row r="16" spans="1:7" s="56" customFormat="1" ht="3" customHeight="1" x14ac:dyDescent="0.3">
      <c r="A16" s="55"/>
    </row>
    <row r="19" spans="1:5" x14ac:dyDescent="0.25">
      <c r="A19" s="143"/>
      <c r="B19" s="143"/>
      <c r="C19" s="143"/>
      <c r="D19" s="143"/>
      <c r="E19" s="143"/>
    </row>
    <row r="20" spans="1:5" ht="18.75" customHeight="1" x14ac:dyDescent="0.25">
      <c r="A20" s="143"/>
      <c r="B20" s="143"/>
      <c r="C20" s="143"/>
      <c r="D20" s="143"/>
      <c r="E20" s="143"/>
    </row>
    <row r="21" spans="1:5" ht="13" x14ac:dyDescent="0.3">
      <c r="A21" s="75"/>
      <c r="B21" s="2"/>
      <c r="C21" s="2"/>
      <c r="D21" s="2"/>
      <c r="E21" s="2"/>
    </row>
    <row r="22" spans="1:5" ht="13" x14ac:dyDescent="0.3">
      <c r="A22" s="113"/>
      <c r="B22" s="113"/>
      <c r="C22" s="113"/>
      <c r="D22" s="113"/>
      <c r="E22" s="113"/>
    </row>
  </sheetData>
  <mergeCells count="2">
    <mergeCell ref="A19:E20"/>
    <mergeCell ref="A22:E22"/>
  </mergeCells>
  <phoneticPr fontId="2" type="noConversion"/>
  <pageMargins left="0.5" right="0.5" top="0.5" bottom="0.5"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10"/>
  </sheetPr>
  <dimension ref="A1:AQ974"/>
  <sheetViews>
    <sheetView workbookViewId="0">
      <selection activeCell="G9" sqref="G9:I9"/>
    </sheetView>
  </sheetViews>
  <sheetFormatPr defaultColWidth="3.1796875" defaultRowHeight="20.149999999999999" customHeight="1" x14ac:dyDescent="0.2"/>
  <cols>
    <col min="1" max="1" width="2.36328125" style="14" customWidth="1"/>
    <col min="2" max="3" width="3.1796875" style="14"/>
    <col min="4" max="4" width="4" style="14" customWidth="1"/>
    <col min="5" max="8" width="3.1796875" style="14"/>
    <col min="9" max="9" width="3.1796875" style="14" customWidth="1"/>
    <col min="10" max="10" width="4.1796875" style="14" customWidth="1"/>
    <col min="11" max="13" width="3.1796875" style="14"/>
    <col min="14" max="14" width="3.1796875" style="14" customWidth="1"/>
    <col min="15" max="16384" width="3.1796875" style="14"/>
  </cols>
  <sheetData>
    <row r="1" spans="1:43" s="15" customFormat="1" ht="20.149999999999999" customHeight="1" x14ac:dyDescent="0.65">
      <c r="A1" s="14"/>
      <c r="B1" s="14"/>
      <c r="C1" s="14"/>
      <c r="D1" s="14"/>
      <c r="E1" s="14"/>
      <c r="F1" s="50"/>
      <c r="G1" s="50"/>
      <c r="H1" s="50"/>
      <c r="I1" s="146" t="s">
        <v>3</v>
      </c>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4" t="s">
        <v>13</v>
      </c>
      <c r="AJ1" s="144"/>
      <c r="AK1" s="144"/>
      <c r="AL1" s="144"/>
      <c r="AM1" s="145" t="str">
        <f>COVER!B15</f>
        <v xml:space="preserve"> </v>
      </c>
      <c r="AN1" s="145"/>
      <c r="AO1" s="145"/>
      <c r="AP1" s="145"/>
      <c r="AQ1" s="145"/>
    </row>
    <row r="2" spans="1:43" s="15" customFormat="1" ht="20.149999999999999" customHeight="1" x14ac:dyDescent="0.25">
      <c r="A2" s="144" t="s">
        <v>4</v>
      </c>
      <c r="B2" s="144"/>
      <c r="C2" s="144"/>
      <c r="D2" s="144"/>
      <c r="E2" s="155" t="str">
        <f>COVER!B9</f>
        <v xml:space="preserve"> </v>
      </c>
      <c r="F2" s="155"/>
      <c r="G2" s="155"/>
      <c r="H2" s="155"/>
      <c r="I2" s="14"/>
      <c r="J2" s="14"/>
      <c r="K2" s="14"/>
      <c r="L2" s="14"/>
      <c r="M2" s="144" t="s">
        <v>6</v>
      </c>
      <c r="N2" s="144"/>
      <c r="O2" s="144"/>
      <c r="P2" s="144"/>
      <c r="Q2" s="154" t="str">
        <f>COVER!B7</f>
        <v xml:space="preserve"> </v>
      </c>
      <c r="R2" s="154"/>
      <c r="S2" s="154"/>
      <c r="T2" s="154"/>
      <c r="U2" s="154"/>
      <c r="V2" s="14"/>
      <c r="W2" s="14"/>
      <c r="X2" s="144" t="s">
        <v>5</v>
      </c>
      <c r="Y2" s="144"/>
      <c r="Z2" s="144"/>
      <c r="AA2" s="144"/>
      <c r="AB2" s="154" t="str">
        <f>COVER!B3</f>
        <v xml:space="preserve"> </v>
      </c>
      <c r="AC2" s="154"/>
      <c r="AD2" s="154"/>
      <c r="AE2" s="154"/>
      <c r="AF2" s="154"/>
      <c r="AG2" s="154"/>
      <c r="AH2" s="154"/>
      <c r="AI2" s="154"/>
    </row>
    <row r="3" spans="1:43" s="15" customFormat="1" ht="5.2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43" s="15" customFormat="1" ht="20.149999999999999" customHeight="1" x14ac:dyDescent="0.25">
      <c r="A4" s="14"/>
      <c r="B4" s="14" t="s">
        <v>182</v>
      </c>
      <c r="C4" s="14"/>
      <c r="D4" s="14"/>
      <c r="E4" s="154" t="str">
        <f>COVER!B11</f>
        <v xml:space="preserve"> </v>
      </c>
      <c r="F4" s="154"/>
      <c r="G4" s="154"/>
      <c r="H4" s="154"/>
      <c r="I4" s="14"/>
      <c r="J4" s="51" t="s">
        <v>183</v>
      </c>
      <c r="K4" s="14"/>
      <c r="L4" s="14"/>
      <c r="M4" s="14"/>
      <c r="N4" s="14"/>
      <c r="O4" s="176" t="str">
        <f>COVER!B13</f>
        <v xml:space="preserve"> </v>
      </c>
      <c r="P4" s="176"/>
      <c r="Q4" s="176"/>
      <c r="R4" s="176"/>
      <c r="S4" s="176"/>
      <c r="T4" s="176"/>
      <c r="U4" s="176"/>
      <c r="V4" s="176"/>
      <c r="W4" s="176"/>
      <c r="X4" s="176"/>
      <c r="Y4" s="14"/>
      <c r="Z4" s="14"/>
      <c r="AA4" s="14"/>
      <c r="AB4" s="14"/>
      <c r="AC4" s="14"/>
      <c r="AD4" s="14"/>
      <c r="AE4" s="14"/>
      <c r="AF4" s="144" t="s">
        <v>184</v>
      </c>
      <c r="AG4" s="144"/>
      <c r="AH4" s="144"/>
      <c r="AI4" s="144"/>
      <c r="AJ4" s="154" t="str">
        <f>COVER!B5</f>
        <v xml:space="preserve"> </v>
      </c>
      <c r="AK4" s="154"/>
      <c r="AL4" s="154"/>
      <c r="AM4" s="154"/>
      <c r="AN4" s="154"/>
      <c r="AO4" s="154"/>
      <c r="AP4" s="154"/>
      <c r="AQ4" s="154"/>
    </row>
    <row r="5" spans="1:43" s="15" customFormat="1" ht="20.149999999999999" customHeight="1" x14ac:dyDescent="0.2">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s="15" customFormat="1" ht="20.149999999999999" customHeight="1" x14ac:dyDescent="0.3">
      <c r="A6" s="165" t="s">
        <v>0</v>
      </c>
      <c r="B6" s="166"/>
      <c r="C6" s="166"/>
      <c r="D6" s="166"/>
      <c r="E6" s="166"/>
      <c r="F6" s="166"/>
      <c r="G6" s="173" t="s">
        <v>1</v>
      </c>
      <c r="H6" s="173"/>
      <c r="I6" s="173"/>
      <c r="J6" s="156" t="s">
        <v>2</v>
      </c>
      <c r="K6" s="157"/>
      <c r="L6" s="157"/>
      <c r="M6" s="171" t="str">
        <f>COVER!B15</f>
        <v xml:space="preserve"> </v>
      </c>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2"/>
    </row>
    <row r="7" spans="1:43" s="15" customFormat="1" ht="20.149999999999999" customHeight="1" x14ac:dyDescent="0.3">
      <c r="A7" s="167"/>
      <c r="B7" s="168"/>
      <c r="C7" s="168"/>
      <c r="D7" s="168"/>
      <c r="E7" s="168"/>
      <c r="F7" s="168"/>
      <c r="G7" s="174"/>
      <c r="H7" s="174"/>
      <c r="I7" s="174"/>
      <c r="J7" s="158"/>
      <c r="K7" s="158"/>
      <c r="L7" s="158"/>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row>
    <row r="8" spans="1:43" s="15" customFormat="1" ht="20.149999999999999" customHeight="1" thickBot="1" x14ac:dyDescent="0.25">
      <c r="A8" s="169"/>
      <c r="B8" s="170"/>
      <c r="C8" s="170"/>
      <c r="D8" s="170"/>
      <c r="E8" s="170"/>
      <c r="F8" s="170"/>
      <c r="G8" s="175"/>
      <c r="H8" s="175"/>
      <c r="I8" s="175"/>
      <c r="J8" s="159"/>
      <c r="K8" s="159"/>
      <c r="L8" s="159"/>
      <c r="M8" s="25">
        <v>1</v>
      </c>
      <c r="N8" s="25">
        <f>M8+1</f>
        <v>2</v>
      </c>
      <c r="O8" s="25">
        <f t="shared" ref="O8:AQ8" si="0">N8+1</f>
        <v>3</v>
      </c>
      <c r="P8" s="25">
        <f t="shared" si="0"/>
        <v>4</v>
      </c>
      <c r="Q8" s="25">
        <f t="shared" si="0"/>
        <v>5</v>
      </c>
      <c r="R8" s="25">
        <f t="shared" si="0"/>
        <v>6</v>
      </c>
      <c r="S8" s="25">
        <f t="shared" si="0"/>
        <v>7</v>
      </c>
      <c r="T8" s="25">
        <f t="shared" si="0"/>
        <v>8</v>
      </c>
      <c r="U8" s="25">
        <f t="shared" si="0"/>
        <v>9</v>
      </c>
      <c r="V8" s="25">
        <f t="shared" si="0"/>
        <v>10</v>
      </c>
      <c r="W8" s="25">
        <f t="shared" si="0"/>
        <v>11</v>
      </c>
      <c r="X8" s="25">
        <f t="shared" si="0"/>
        <v>12</v>
      </c>
      <c r="Y8" s="25">
        <f t="shared" si="0"/>
        <v>13</v>
      </c>
      <c r="Z8" s="25">
        <f t="shared" si="0"/>
        <v>14</v>
      </c>
      <c r="AA8" s="25">
        <f t="shared" si="0"/>
        <v>15</v>
      </c>
      <c r="AB8" s="25">
        <f t="shared" si="0"/>
        <v>16</v>
      </c>
      <c r="AC8" s="25">
        <f t="shared" si="0"/>
        <v>17</v>
      </c>
      <c r="AD8" s="25">
        <f t="shared" si="0"/>
        <v>18</v>
      </c>
      <c r="AE8" s="25">
        <f t="shared" si="0"/>
        <v>19</v>
      </c>
      <c r="AF8" s="25">
        <f t="shared" si="0"/>
        <v>20</v>
      </c>
      <c r="AG8" s="25">
        <f t="shared" si="0"/>
        <v>21</v>
      </c>
      <c r="AH8" s="25">
        <f t="shared" si="0"/>
        <v>22</v>
      </c>
      <c r="AI8" s="25">
        <f t="shared" si="0"/>
        <v>23</v>
      </c>
      <c r="AJ8" s="25">
        <f t="shared" si="0"/>
        <v>24</v>
      </c>
      <c r="AK8" s="25">
        <f t="shared" si="0"/>
        <v>25</v>
      </c>
      <c r="AL8" s="25">
        <f t="shared" si="0"/>
        <v>26</v>
      </c>
      <c r="AM8" s="25">
        <f t="shared" si="0"/>
        <v>27</v>
      </c>
      <c r="AN8" s="25">
        <f t="shared" si="0"/>
        <v>28</v>
      </c>
      <c r="AO8" s="25">
        <f t="shared" si="0"/>
        <v>29</v>
      </c>
      <c r="AP8" s="25">
        <f t="shared" si="0"/>
        <v>30</v>
      </c>
      <c r="AQ8" s="25">
        <f t="shared" si="0"/>
        <v>31</v>
      </c>
    </row>
    <row r="9" spans="1:43" s="15" customFormat="1" ht="20.149999999999999" customHeight="1" thickTop="1" x14ac:dyDescent="0.2">
      <c r="A9" s="160"/>
      <c r="B9" s="161"/>
      <c r="C9" s="161"/>
      <c r="D9" s="161"/>
      <c r="E9" s="161"/>
      <c r="F9" s="161"/>
      <c r="G9" s="162"/>
      <c r="H9" s="163"/>
      <c r="I9" s="163"/>
      <c r="J9" s="164" t="str">
        <f>IF(A9&gt;0,SUM(M9:AQ9)," ")</f>
        <v xml:space="preserve"> </v>
      </c>
      <c r="K9" s="164"/>
      <c r="L9" s="164"/>
      <c r="M9" s="86"/>
      <c r="N9" s="86"/>
      <c r="O9" s="86"/>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row>
    <row r="10" spans="1:43" s="15" customFormat="1" ht="20.149999999999999" customHeight="1" x14ac:dyDescent="0.2">
      <c r="A10" s="148" t="s">
        <v>7</v>
      </c>
      <c r="B10" s="149"/>
      <c r="C10" s="149"/>
      <c r="D10" s="149"/>
      <c r="E10" s="149"/>
      <c r="F10" s="149"/>
      <c r="G10" s="149"/>
      <c r="H10" s="149"/>
      <c r="I10" s="149"/>
      <c r="J10" s="150" t="str">
        <f>IF(A9&gt;0,SUM(M10:AQ10)," ")</f>
        <v xml:space="preserve"> </v>
      </c>
      <c r="K10" s="150"/>
      <c r="L10" s="150"/>
      <c r="M10" s="84"/>
      <c r="N10" s="84"/>
      <c r="O10" s="85"/>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row>
    <row r="11" spans="1:43" s="15" customFormat="1" ht="20.149999999999999" customHeight="1" x14ac:dyDescent="0.2">
      <c r="A11" s="151"/>
      <c r="B11" s="152"/>
      <c r="C11" s="152"/>
      <c r="D11" s="152"/>
      <c r="E11" s="152"/>
      <c r="F11" s="152"/>
      <c r="G11" s="153"/>
      <c r="H11" s="153"/>
      <c r="I11" s="153"/>
      <c r="J11" s="147" t="str">
        <f>IF(A11&gt;0,SUM(M11:AQ11)," ")</f>
        <v xml:space="preserve"> </v>
      </c>
      <c r="K11" s="147"/>
      <c r="L11" s="14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row>
    <row r="12" spans="1:43" s="15" customFormat="1" ht="20.149999999999999" customHeight="1" x14ac:dyDescent="0.2">
      <c r="A12" s="148" t="s">
        <v>7</v>
      </c>
      <c r="B12" s="149"/>
      <c r="C12" s="149"/>
      <c r="D12" s="149"/>
      <c r="E12" s="149"/>
      <c r="F12" s="149"/>
      <c r="G12" s="149"/>
      <c r="H12" s="149"/>
      <c r="I12" s="149"/>
      <c r="J12" s="150" t="str">
        <f>IF(A11&gt;0,SUM(M12:AQ12)," ")</f>
        <v xml:space="preserve"> </v>
      </c>
      <c r="K12" s="150"/>
      <c r="L12" s="150"/>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row>
    <row r="13" spans="1:43" s="15" customFormat="1" ht="20.149999999999999" customHeight="1" x14ac:dyDescent="0.2">
      <c r="A13" s="151"/>
      <c r="B13" s="152"/>
      <c r="C13" s="152"/>
      <c r="D13" s="152"/>
      <c r="E13" s="152"/>
      <c r="F13" s="152"/>
      <c r="G13" s="153"/>
      <c r="H13" s="153"/>
      <c r="I13" s="153"/>
      <c r="J13" s="147" t="str">
        <f>IF(A13&gt;0,SUM(M13:AQ13)," ")</f>
        <v xml:space="preserve"> </v>
      </c>
      <c r="K13" s="147"/>
      <c r="L13" s="14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row>
    <row r="14" spans="1:43" s="15" customFormat="1" ht="20.149999999999999" customHeight="1" x14ac:dyDescent="0.2">
      <c r="A14" s="148" t="s">
        <v>7</v>
      </c>
      <c r="B14" s="149"/>
      <c r="C14" s="149"/>
      <c r="D14" s="149"/>
      <c r="E14" s="149"/>
      <c r="F14" s="149"/>
      <c r="G14" s="149"/>
      <c r="H14" s="149"/>
      <c r="I14" s="149"/>
      <c r="J14" s="150" t="str">
        <f>IF(A13&gt;0,SUM(M14:AQ14)," ")</f>
        <v xml:space="preserve"> </v>
      </c>
      <c r="K14" s="150"/>
      <c r="L14" s="150"/>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row>
    <row r="15" spans="1:43" s="15" customFormat="1" ht="20.149999999999999" customHeight="1" x14ac:dyDescent="0.2">
      <c r="A15" s="151"/>
      <c r="B15" s="152"/>
      <c r="C15" s="152"/>
      <c r="D15" s="152"/>
      <c r="E15" s="152"/>
      <c r="F15" s="152"/>
      <c r="G15" s="153"/>
      <c r="H15" s="153"/>
      <c r="I15" s="153"/>
      <c r="J15" s="147" t="str">
        <f>IF(A15&gt;0,SUM(M15:AQ15)," ")</f>
        <v xml:space="preserve"> </v>
      </c>
      <c r="K15" s="147"/>
      <c r="L15" s="14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row>
    <row r="16" spans="1:43" s="15" customFormat="1" ht="20.149999999999999" customHeight="1" x14ac:dyDescent="0.2">
      <c r="A16" s="148" t="s">
        <v>7</v>
      </c>
      <c r="B16" s="149"/>
      <c r="C16" s="149"/>
      <c r="D16" s="149"/>
      <c r="E16" s="149"/>
      <c r="F16" s="149"/>
      <c r="G16" s="149"/>
      <c r="H16" s="149"/>
      <c r="I16" s="149"/>
      <c r="J16" s="150" t="str">
        <f>IF(A15&gt;0,SUM(M16:AQ16)," ")</f>
        <v xml:space="preserve"> </v>
      </c>
      <c r="K16" s="150"/>
      <c r="L16" s="150"/>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row>
    <row r="17" spans="1:43" s="15" customFormat="1" ht="20.149999999999999" customHeight="1" x14ac:dyDescent="0.2">
      <c r="A17" s="151"/>
      <c r="B17" s="152"/>
      <c r="C17" s="152"/>
      <c r="D17" s="152"/>
      <c r="E17" s="152"/>
      <c r="F17" s="152"/>
      <c r="G17" s="153"/>
      <c r="H17" s="153"/>
      <c r="I17" s="153"/>
      <c r="J17" s="147" t="str">
        <f>IF(A17&gt;0,SUM(M17:AQ17)," ")</f>
        <v xml:space="preserve"> </v>
      </c>
      <c r="K17" s="147"/>
      <c r="L17" s="14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row>
    <row r="18" spans="1:43" s="15" customFormat="1" ht="20.149999999999999" customHeight="1" x14ac:dyDescent="0.2">
      <c r="A18" s="148" t="s">
        <v>7</v>
      </c>
      <c r="B18" s="149"/>
      <c r="C18" s="149"/>
      <c r="D18" s="149"/>
      <c r="E18" s="149"/>
      <c r="F18" s="149"/>
      <c r="G18" s="149"/>
      <c r="H18" s="149"/>
      <c r="I18" s="149"/>
      <c r="J18" s="150" t="str">
        <f>IF(A17&gt;0,SUM(M18:AQ18)," ")</f>
        <v xml:space="preserve"> </v>
      </c>
      <c r="K18" s="150"/>
      <c r="L18" s="150"/>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row>
    <row r="19" spans="1:43" s="15" customFormat="1" ht="20.149999999999999" customHeight="1" x14ac:dyDescent="0.2">
      <c r="A19" s="151"/>
      <c r="B19" s="152"/>
      <c r="C19" s="152"/>
      <c r="D19" s="152"/>
      <c r="E19" s="152"/>
      <c r="F19" s="152"/>
      <c r="G19" s="153"/>
      <c r="H19" s="153"/>
      <c r="I19" s="153"/>
      <c r="J19" s="147" t="str">
        <f>IF(A19&gt;0,SUM(M19:AQ19)," ")</f>
        <v xml:space="preserve"> </v>
      </c>
      <c r="K19" s="147"/>
      <c r="L19" s="14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row>
    <row r="20" spans="1:43" s="15" customFormat="1" ht="20.149999999999999" customHeight="1" x14ac:dyDescent="0.2">
      <c r="A20" s="148" t="s">
        <v>7</v>
      </c>
      <c r="B20" s="149"/>
      <c r="C20" s="149"/>
      <c r="D20" s="149"/>
      <c r="E20" s="149"/>
      <c r="F20" s="149"/>
      <c r="G20" s="149"/>
      <c r="H20" s="149"/>
      <c r="I20" s="149"/>
      <c r="J20" s="150" t="str">
        <f>IF(A19&gt;0,SUM(M20:AQ20)," ")</f>
        <v xml:space="preserve"> </v>
      </c>
      <c r="K20" s="150"/>
      <c r="L20" s="150"/>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row>
    <row r="21" spans="1:43" s="15" customFormat="1" ht="20.149999999999999" customHeight="1" x14ac:dyDescent="0.2">
      <c r="A21" s="151"/>
      <c r="B21" s="152"/>
      <c r="C21" s="152"/>
      <c r="D21" s="152"/>
      <c r="E21" s="152"/>
      <c r="F21" s="152"/>
      <c r="G21" s="153"/>
      <c r="H21" s="153"/>
      <c r="I21" s="153"/>
      <c r="J21" s="147" t="str">
        <f>IF(A21&gt;0,SUM(M21:AQ21)," ")</f>
        <v xml:space="preserve"> </v>
      </c>
      <c r="K21" s="147"/>
      <c r="L21" s="14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row>
    <row r="22" spans="1:43" s="15" customFormat="1" ht="20.149999999999999" customHeight="1" x14ac:dyDescent="0.2">
      <c r="A22" s="148" t="s">
        <v>7</v>
      </c>
      <c r="B22" s="149"/>
      <c r="C22" s="149"/>
      <c r="D22" s="149"/>
      <c r="E22" s="149"/>
      <c r="F22" s="149"/>
      <c r="G22" s="149"/>
      <c r="H22" s="149"/>
      <c r="I22" s="149"/>
      <c r="J22" s="150" t="str">
        <f>IF(A21&gt;0,SUM(M22:AQ22)," ")</f>
        <v xml:space="preserve"> </v>
      </c>
      <c r="K22" s="150"/>
      <c r="L22" s="150"/>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row>
    <row r="23" spans="1:43" s="15" customFormat="1" ht="20.149999999999999" customHeight="1" x14ac:dyDescent="0.2">
      <c r="A23" s="151"/>
      <c r="B23" s="152"/>
      <c r="C23" s="152"/>
      <c r="D23" s="152"/>
      <c r="E23" s="152"/>
      <c r="F23" s="152"/>
      <c r="G23" s="153"/>
      <c r="H23" s="153"/>
      <c r="I23" s="153"/>
      <c r="J23" s="147" t="str">
        <f>IF(A23&gt;0,SUM(M23:AQ23)," ")</f>
        <v xml:space="preserve"> </v>
      </c>
      <c r="K23" s="147"/>
      <c r="L23" s="14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row>
    <row r="24" spans="1:43" s="15" customFormat="1" ht="20.149999999999999" customHeight="1" x14ac:dyDescent="0.2">
      <c r="A24" s="148" t="s">
        <v>7</v>
      </c>
      <c r="B24" s="149"/>
      <c r="C24" s="149"/>
      <c r="D24" s="149"/>
      <c r="E24" s="149"/>
      <c r="F24" s="149"/>
      <c r="G24" s="149"/>
      <c r="H24" s="149"/>
      <c r="I24" s="149"/>
      <c r="J24" s="150" t="str">
        <f>IF(A23&gt;0,SUM(M24:AQ24)," ")</f>
        <v xml:space="preserve"> </v>
      </c>
      <c r="K24" s="150"/>
      <c r="L24" s="150"/>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row>
    <row r="25" spans="1:43" s="15" customFormat="1" ht="20.149999999999999" customHeight="1" x14ac:dyDescent="0.2">
      <c r="A25" s="151"/>
      <c r="B25" s="152"/>
      <c r="C25" s="152"/>
      <c r="D25" s="152"/>
      <c r="E25" s="152"/>
      <c r="F25" s="152"/>
      <c r="G25" s="153"/>
      <c r="H25" s="153"/>
      <c r="I25" s="153"/>
      <c r="J25" s="147" t="str">
        <f>IF(A25&gt;0,SUM(M25:AQ25)," ")</f>
        <v xml:space="preserve"> </v>
      </c>
      <c r="K25" s="147"/>
      <c r="L25" s="14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row>
    <row r="26" spans="1:43" s="15" customFormat="1" ht="20.149999999999999" customHeight="1" x14ac:dyDescent="0.2">
      <c r="A26" s="148" t="s">
        <v>7</v>
      </c>
      <c r="B26" s="149"/>
      <c r="C26" s="149"/>
      <c r="D26" s="149"/>
      <c r="E26" s="149"/>
      <c r="F26" s="149"/>
      <c r="G26" s="149"/>
      <c r="H26" s="149"/>
      <c r="I26" s="149"/>
      <c r="J26" s="150" t="str">
        <f>IF(A25&gt;0,SUM(M26:AQ26)," ")</f>
        <v xml:space="preserve"> </v>
      </c>
      <c r="K26" s="150"/>
      <c r="L26" s="150"/>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row>
    <row r="27" spans="1:43" s="15" customFormat="1" ht="20.149999999999999" customHeight="1" x14ac:dyDescent="0.2">
      <c r="A27" s="151"/>
      <c r="B27" s="152"/>
      <c r="C27" s="152"/>
      <c r="D27" s="152"/>
      <c r="E27" s="152"/>
      <c r="F27" s="152"/>
      <c r="G27" s="153"/>
      <c r="H27" s="153"/>
      <c r="I27" s="153"/>
      <c r="J27" s="147" t="str">
        <f>IF(A27&gt;0,SUM(M27:AQ27)," ")</f>
        <v xml:space="preserve"> </v>
      </c>
      <c r="K27" s="147"/>
      <c r="L27" s="14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row>
    <row r="28" spans="1:43" s="15" customFormat="1" ht="20.149999999999999" customHeight="1" x14ac:dyDescent="0.2">
      <c r="A28" s="148" t="s">
        <v>7</v>
      </c>
      <c r="B28" s="149"/>
      <c r="C28" s="149"/>
      <c r="D28" s="149"/>
      <c r="E28" s="149"/>
      <c r="F28" s="149"/>
      <c r="G28" s="149"/>
      <c r="H28" s="149"/>
      <c r="I28" s="149"/>
      <c r="J28" s="150" t="str">
        <f>IF(A27&gt;0,SUM(M28:AQ28)," ")</f>
        <v xml:space="preserve"> </v>
      </c>
      <c r="K28" s="150"/>
      <c r="L28" s="150"/>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row>
    <row r="29" spans="1:43" s="15" customFormat="1" ht="20.149999999999999" customHeight="1" x14ac:dyDescent="0.2">
      <c r="A29" s="151"/>
      <c r="B29" s="152"/>
      <c r="C29" s="152"/>
      <c r="D29" s="152"/>
      <c r="E29" s="152"/>
      <c r="F29" s="152"/>
      <c r="G29" s="153"/>
      <c r="H29" s="153"/>
      <c r="I29" s="153"/>
      <c r="J29" s="147" t="str">
        <f>IF(A29&gt;0,SUM(M29:AQ29)," ")</f>
        <v xml:space="preserve"> </v>
      </c>
      <c r="K29" s="147"/>
      <c r="L29" s="14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row>
    <row r="30" spans="1:43" s="15" customFormat="1" ht="20.149999999999999" customHeight="1" x14ac:dyDescent="0.2">
      <c r="A30" s="148" t="s">
        <v>7</v>
      </c>
      <c r="B30" s="149"/>
      <c r="C30" s="149"/>
      <c r="D30" s="149"/>
      <c r="E30" s="149"/>
      <c r="F30" s="149"/>
      <c r="G30" s="149"/>
      <c r="H30" s="149"/>
      <c r="I30" s="149"/>
      <c r="J30" s="150" t="str">
        <f>IF(A29&gt;0,SUM(M30:AQ30)," ")</f>
        <v xml:space="preserve"> </v>
      </c>
      <c r="K30" s="150"/>
      <c r="L30" s="150"/>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row>
    <row r="31" spans="1:43" s="15" customFormat="1" ht="20.149999999999999" customHeight="1" x14ac:dyDescent="0.2">
      <c r="A31" s="151"/>
      <c r="B31" s="152"/>
      <c r="C31" s="152"/>
      <c r="D31" s="152"/>
      <c r="E31" s="152"/>
      <c r="F31" s="152"/>
      <c r="G31" s="153"/>
      <c r="H31" s="153"/>
      <c r="I31" s="153"/>
      <c r="J31" s="147" t="str">
        <f>IF(A31&gt;0,SUM(M31:AQ31)," ")</f>
        <v xml:space="preserve"> </v>
      </c>
      <c r="K31" s="147"/>
      <c r="L31" s="14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row>
    <row r="32" spans="1:43" s="15" customFormat="1" ht="20.149999999999999" customHeight="1" x14ac:dyDescent="0.2">
      <c r="A32" s="148" t="s">
        <v>7</v>
      </c>
      <c r="B32" s="149"/>
      <c r="C32" s="149"/>
      <c r="D32" s="149"/>
      <c r="E32" s="149"/>
      <c r="F32" s="149"/>
      <c r="G32" s="149"/>
      <c r="H32" s="149"/>
      <c r="I32" s="149"/>
      <c r="J32" s="150" t="str">
        <f>IF(A31&gt;0,SUM(M32:AQ32)," ")</f>
        <v xml:space="preserve"> </v>
      </c>
      <c r="K32" s="150"/>
      <c r="L32" s="150"/>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row>
    <row r="33" spans="1:43" s="15" customFormat="1" ht="20.149999999999999" customHeight="1" x14ac:dyDescent="0.2">
      <c r="A33" s="151"/>
      <c r="B33" s="152"/>
      <c r="C33" s="152"/>
      <c r="D33" s="152"/>
      <c r="E33" s="152"/>
      <c r="F33" s="152"/>
      <c r="G33" s="153"/>
      <c r="H33" s="153"/>
      <c r="I33" s="153"/>
      <c r="J33" s="147" t="str">
        <f>IF(A33&gt;0,SUM(M33:AQ33)," ")</f>
        <v xml:space="preserve"> </v>
      </c>
      <c r="K33" s="147"/>
      <c r="L33" s="14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row>
    <row r="34" spans="1:43" s="15" customFormat="1" ht="20.149999999999999" customHeight="1" x14ac:dyDescent="0.2">
      <c r="A34" s="148" t="s">
        <v>7</v>
      </c>
      <c r="B34" s="149"/>
      <c r="C34" s="149"/>
      <c r="D34" s="149"/>
      <c r="E34" s="149"/>
      <c r="F34" s="149"/>
      <c r="G34" s="149"/>
      <c r="H34" s="149"/>
      <c r="I34" s="149"/>
      <c r="J34" s="150" t="str">
        <f>IF(A33&gt;0,SUM(M34:AQ34)," ")</f>
        <v xml:space="preserve"> </v>
      </c>
      <c r="K34" s="150"/>
      <c r="L34" s="150"/>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row>
    <row r="35" spans="1:43" s="15" customFormat="1" ht="20.149999999999999" customHeight="1" x14ac:dyDescent="0.2">
      <c r="A35" s="151"/>
      <c r="B35" s="152"/>
      <c r="C35" s="152"/>
      <c r="D35" s="152"/>
      <c r="E35" s="152"/>
      <c r="F35" s="152"/>
      <c r="G35" s="153"/>
      <c r="H35" s="153"/>
      <c r="I35" s="153"/>
      <c r="J35" s="147" t="str">
        <f>IF(A35&gt;0,SUM(M35:AQ35)," ")</f>
        <v xml:space="preserve"> </v>
      </c>
      <c r="K35" s="147"/>
      <c r="L35" s="14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row>
    <row r="36" spans="1:43" s="15" customFormat="1" ht="20.149999999999999" customHeight="1" x14ac:dyDescent="0.2">
      <c r="A36" s="148" t="s">
        <v>7</v>
      </c>
      <c r="B36" s="149"/>
      <c r="C36" s="149"/>
      <c r="D36" s="149"/>
      <c r="E36" s="149"/>
      <c r="F36" s="149"/>
      <c r="G36" s="149"/>
      <c r="H36" s="149"/>
      <c r="I36" s="149"/>
      <c r="J36" s="150" t="str">
        <f>IF(A35&gt;0,SUM(M36:AQ36)," ")</f>
        <v xml:space="preserve"> </v>
      </c>
      <c r="K36" s="150"/>
      <c r="L36" s="150"/>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row>
    <row r="37" spans="1:43" s="15" customFormat="1" ht="20.149999999999999" customHeight="1" x14ac:dyDescent="0.2">
      <c r="A37" s="151"/>
      <c r="B37" s="152"/>
      <c r="C37" s="152"/>
      <c r="D37" s="152"/>
      <c r="E37" s="152"/>
      <c r="F37" s="152"/>
      <c r="G37" s="153"/>
      <c r="H37" s="153"/>
      <c r="I37" s="153"/>
      <c r="J37" s="147" t="str">
        <f>IF(A37&gt;0,SUM(M37:AQ37)," ")</f>
        <v xml:space="preserve"> </v>
      </c>
      <c r="K37" s="147"/>
      <c r="L37" s="14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row>
    <row r="38" spans="1:43" s="15" customFormat="1" ht="20.149999999999999" customHeight="1" x14ac:dyDescent="0.2">
      <c r="A38" s="148" t="s">
        <v>7</v>
      </c>
      <c r="B38" s="149"/>
      <c r="C38" s="149"/>
      <c r="D38" s="149"/>
      <c r="E38" s="149"/>
      <c r="F38" s="149"/>
      <c r="G38" s="149"/>
      <c r="H38" s="149"/>
      <c r="I38" s="149"/>
      <c r="J38" s="150" t="str">
        <f>IF(A37&gt;0,SUM(M38:AQ38)," ")</f>
        <v xml:space="preserve"> </v>
      </c>
      <c r="K38" s="150"/>
      <c r="L38" s="150"/>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row>
    <row r="39" spans="1:43" s="15" customFormat="1" ht="20.149999999999999" customHeight="1" x14ac:dyDescent="0.2">
      <c r="A39" s="151"/>
      <c r="B39" s="152"/>
      <c r="C39" s="152"/>
      <c r="D39" s="152"/>
      <c r="E39" s="152"/>
      <c r="F39" s="152"/>
      <c r="G39" s="153"/>
      <c r="H39" s="153"/>
      <c r="I39" s="153"/>
      <c r="J39" s="147" t="str">
        <f>IF(A39&gt;0,SUM(M39:AQ39)," ")</f>
        <v xml:space="preserve"> </v>
      </c>
      <c r="K39" s="147"/>
      <c r="L39" s="14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row>
    <row r="40" spans="1:43" s="15" customFormat="1" ht="20.149999999999999" customHeight="1" x14ac:dyDescent="0.2">
      <c r="A40" s="148" t="s">
        <v>7</v>
      </c>
      <c r="B40" s="149"/>
      <c r="C40" s="149"/>
      <c r="D40" s="149"/>
      <c r="E40" s="149"/>
      <c r="F40" s="149"/>
      <c r="G40" s="149"/>
      <c r="H40" s="149"/>
      <c r="I40" s="149"/>
      <c r="J40" s="150" t="str">
        <f>IF(A39&gt;0,SUM(M40:AQ40)," ")</f>
        <v xml:space="preserve"> </v>
      </c>
      <c r="K40" s="150"/>
      <c r="L40" s="150"/>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row>
    <row r="41" spans="1:43" s="15" customFormat="1" ht="20.149999999999999" customHeight="1" x14ac:dyDescent="0.2">
      <c r="A41" s="151"/>
      <c r="B41" s="152"/>
      <c r="C41" s="152"/>
      <c r="D41" s="152"/>
      <c r="E41" s="152"/>
      <c r="F41" s="152"/>
      <c r="G41" s="153"/>
      <c r="H41" s="153"/>
      <c r="I41" s="153"/>
      <c r="J41" s="147" t="str">
        <f>IF(A41&gt;0,SUM(M41:AQ41)," ")</f>
        <v xml:space="preserve"> </v>
      </c>
      <c r="K41" s="147"/>
      <c r="L41" s="14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row>
    <row r="42" spans="1:43" s="15" customFormat="1" ht="20.149999999999999" customHeight="1" x14ac:dyDescent="0.2">
      <c r="A42" s="148" t="s">
        <v>7</v>
      </c>
      <c r="B42" s="149"/>
      <c r="C42" s="149"/>
      <c r="D42" s="149"/>
      <c r="E42" s="149"/>
      <c r="F42" s="149"/>
      <c r="G42" s="149"/>
      <c r="H42" s="149"/>
      <c r="I42" s="149"/>
      <c r="J42" s="150" t="str">
        <f>IF(A41&gt;0,SUM(M42:AQ42)," ")</f>
        <v xml:space="preserve"> </v>
      </c>
      <c r="K42" s="150"/>
      <c r="L42" s="150"/>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row>
    <row r="43" spans="1:43" s="15" customFormat="1" ht="20.149999999999999" customHeight="1" x14ac:dyDescent="0.2">
      <c r="A43" s="151"/>
      <c r="B43" s="152"/>
      <c r="C43" s="152"/>
      <c r="D43" s="152"/>
      <c r="E43" s="152"/>
      <c r="F43" s="152"/>
      <c r="G43" s="153"/>
      <c r="H43" s="153"/>
      <c r="I43" s="153"/>
      <c r="J43" s="147" t="str">
        <f>IF(A43&gt;0,SUM(M43:AQ43)," ")</f>
        <v xml:space="preserve"> </v>
      </c>
      <c r="K43" s="147"/>
      <c r="L43" s="14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row>
    <row r="44" spans="1:43" s="15" customFormat="1" ht="20.149999999999999" customHeight="1" x14ac:dyDescent="0.2">
      <c r="A44" s="148" t="s">
        <v>7</v>
      </c>
      <c r="B44" s="149"/>
      <c r="C44" s="149"/>
      <c r="D44" s="149"/>
      <c r="E44" s="149"/>
      <c r="F44" s="149"/>
      <c r="G44" s="149"/>
      <c r="H44" s="149"/>
      <c r="I44" s="149"/>
      <c r="J44" s="150" t="str">
        <f>IF(A43&gt;0,SUM(M44:AQ44)," ")</f>
        <v xml:space="preserve"> </v>
      </c>
      <c r="K44" s="150"/>
      <c r="L44" s="150"/>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row>
    <row r="45" spans="1:43" s="15" customFormat="1" ht="20.149999999999999" customHeight="1" x14ac:dyDescent="0.2">
      <c r="A45" s="151"/>
      <c r="B45" s="152"/>
      <c r="C45" s="152"/>
      <c r="D45" s="152"/>
      <c r="E45" s="152"/>
      <c r="F45" s="152"/>
      <c r="G45" s="153"/>
      <c r="H45" s="153"/>
      <c r="I45" s="153"/>
      <c r="J45" s="147" t="str">
        <f>IF(A45&gt;0,SUM(M45:AQ45)," ")</f>
        <v xml:space="preserve"> </v>
      </c>
      <c r="K45" s="147"/>
      <c r="L45" s="14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row>
    <row r="46" spans="1:43" s="15" customFormat="1" ht="20.149999999999999" customHeight="1" x14ac:dyDescent="0.2">
      <c r="A46" s="148" t="s">
        <v>7</v>
      </c>
      <c r="B46" s="149"/>
      <c r="C46" s="149"/>
      <c r="D46" s="149"/>
      <c r="E46" s="149"/>
      <c r="F46" s="149"/>
      <c r="G46" s="149"/>
      <c r="H46" s="149"/>
      <c r="I46" s="149"/>
      <c r="J46" s="150" t="str">
        <f>IF(A45&gt;0,SUM(M46:AQ46)," ")</f>
        <v xml:space="preserve"> </v>
      </c>
      <c r="K46" s="150"/>
      <c r="L46" s="150"/>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row>
    <row r="47" spans="1:43" s="15" customFormat="1" ht="20.149999999999999" customHeight="1" x14ac:dyDescent="0.2">
      <c r="A47" s="151"/>
      <c r="B47" s="152"/>
      <c r="C47" s="152"/>
      <c r="D47" s="152"/>
      <c r="E47" s="152"/>
      <c r="F47" s="152"/>
      <c r="G47" s="153"/>
      <c r="H47" s="153"/>
      <c r="I47" s="153"/>
      <c r="J47" s="147" t="str">
        <f>IF(A47&gt;0,SUM(M47:AQ47)," ")</f>
        <v xml:space="preserve"> </v>
      </c>
      <c r="K47" s="147"/>
      <c r="L47" s="147"/>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row>
    <row r="48" spans="1:43" s="15" customFormat="1" ht="20.149999999999999" customHeight="1" x14ac:dyDescent="0.2">
      <c r="A48" s="148" t="s">
        <v>7</v>
      </c>
      <c r="B48" s="149"/>
      <c r="C48" s="149"/>
      <c r="D48" s="149"/>
      <c r="E48" s="149"/>
      <c r="F48" s="149"/>
      <c r="G48" s="149"/>
      <c r="H48" s="149"/>
      <c r="I48" s="149"/>
      <c r="J48" s="150" t="str">
        <f>IF(A47&gt;0,SUM(M48:AQ48)," ")</f>
        <v xml:space="preserve"> </v>
      </c>
      <c r="K48" s="150"/>
      <c r="L48" s="150"/>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row>
    <row r="49" spans="1:43" s="15" customFormat="1" ht="20.149999999999999" customHeight="1" x14ac:dyDescent="0.2">
      <c r="A49" s="151"/>
      <c r="B49" s="152"/>
      <c r="C49" s="152"/>
      <c r="D49" s="152"/>
      <c r="E49" s="152"/>
      <c r="F49" s="152"/>
      <c r="G49" s="153"/>
      <c r="H49" s="153"/>
      <c r="I49" s="153"/>
      <c r="J49" s="147" t="str">
        <f>IF(A49&gt;0,SUM(M49:AQ49)," ")</f>
        <v xml:space="preserve"> </v>
      </c>
      <c r="K49" s="147"/>
      <c r="L49" s="147"/>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row>
    <row r="50" spans="1:43" s="15" customFormat="1" ht="20.149999999999999" customHeight="1" x14ac:dyDescent="0.2">
      <c r="A50" s="148" t="s">
        <v>7</v>
      </c>
      <c r="B50" s="149"/>
      <c r="C50" s="149"/>
      <c r="D50" s="149"/>
      <c r="E50" s="149"/>
      <c r="F50" s="149"/>
      <c r="G50" s="149"/>
      <c r="H50" s="149"/>
      <c r="I50" s="149"/>
      <c r="J50" s="150" t="str">
        <f>IF(A49&gt;0,SUM(M50:AQ50)," ")</f>
        <v xml:space="preserve"> </v>
      </c>
      <c r="K50" s="150"/>
      <c r="L50" s="150"/>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row>
    <row r="51" spans="1:43" s="15" customFormat="1" ht="20.149999999999999" customHeight="1" x14ac:dyDescent="0.2">
      <c r="A51" s="151"/>
      <c r="B51" s="152"/>
      <c r="C51" s="152"/>
      <c r="D51" s="152"/>
      <c r="E51" s="152"/>
      <c r="F51" s="152"/>
      <c r="G51" s="153"/>
      <c r="H51" s="153"/>
      <c r="I51" s="153"/>
      <c r="J51" s="147" t="str">
        <f>IF(A51&gt;0,SUM(M51:AQ51)," ")</f>
        <v xml:space="preserve"> </v>
      </c>
      <c r="K51" s="147"/>
      <c r="L51" s="147"/>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row>
    <row r="52" spans="1:43" s="15" customFormat="1" ht="20.149999999999999" customHeight="1" x14ac:dyDescent="0.2">
      <c r="A52" s="148" t="s">
        <v>7</v>
      </c>
      <c r="B52" s="149"/>
      <c r="C52" s="149"/>
      <c r="D52" s="149"/>
      <c r="E52" s="149"/>
      <c r="F52" s="149"/>
      <c r="G52" s="149"/>
      <c r="H52" s="149"/>
      <c r="I52" s="149"/>
      <c r="J52" s="150" t="str">
        <f>IF(A51&gt;0,SUM(M52:AQ52)," ")</f>
        <v xml:space="preserve"> </v>
      </c>
      <c r="K52" s="150"/>
      <c r="L52" s="150"/>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row>
    <row r="53" spans="1:43" s="15" customFormat="1" ht="20.149999999999999" customHeight="1" x14ac:dyDescent="0.2">
      <c r="A53" s="151"/>
      <c r="B53" s="152"/>
      <c r="C53" s="152"/>
      <c r="D53" s="152"/>
      <c r="E53" s="152"/>
      <c r="F53" s="152"/>
      <c r="G53" s="153"/>
      <c r="H53" s="153"/>
      <c r="I53" s="153"/>
      <c r="J53" s="147" t="str">
        <f>IF(A53&gt;0,SUM(M53:AQ53)," ")</f>
        <v xml:space="preserve"> </v>
      </c>
      <c r="K53" s="147"/>
      <c r="L53" s="147"/>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row>
    <row r="54" spans="1:43" s="15" customFormat="1" ht="20.149999999999999" customHeight="1" x14ac:dyDescent="0.2">
      <c r="A54" s="148" t="s">
        <v>7</v>
      </c>
      <c r="B54" s="149"/>
      <c r="C54" s="149"/>
      <c r="D54" s="149"/>
      <c r="E54" s="149"/>
      <c r="F54" s="149"/>
      <c r="G54" s="149"/>
      <c r="H54" s="149"/>
      <c r="I54" s="149"/>
      <c r="J54" s="150" t="str">
        <f>IF(A53&gt;0,SUM(M54:AQ54)," ")</f>
        <v xml:space="preserve"> </v>
      </c>
      <c r="K54" s="150"/>
      <c r="L54" s="150"/>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row>
    <row r="55" spans="1:43" s="15" customFormat="1" ht="20.149999999999999" customHeigh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row>
    <row r="56" spans="1:43" s="15" customFormat="1" ht="20.149999999999999" customHeight="1"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row>
    <row r="57" spans="1:43" s="15" customFormat="1" ht="20.149999999999999" customHeigh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row>
    <row r="58" spans="1:43" s="15" customFormat="1" ht="20.149999999999999" customHeigh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row>
    <row r="59" spans="1:43" s="15" customFormat="1" ht="20.149999999999999"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row>
    <row r="60" spans="1:43" s="15" customFormat="1" ht="20.149999999999999" customHeigh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row>
    <row r="61" spans="1:43" s="15" customFormat="1" ht="20.149999999999999"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row>
    <row r="62" spans="1:43" s="15" customFormat="1" ht="20.149999999999999" customHeigh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row>
    <row r="63" spans="1:43" s="15" customFormat="1" ht="20.149999999999999"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row>
    <row r="64" spans="1:43" s="15" customFormat="1" ht="20.149999999999999"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row>
    <row r="65" spans="1:43" s="15" customFormat="1" ht="20.149999999999999" customHeight="1"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row>
    <row r="66" spans="1:43" s="15" customFormat="1" ht="20.149999999999999"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row>
    <row r="67" spans="1:43" s="15" customFormat="1" ht="20.149999999999999" customHeight="1"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row>
    <row r="68" spans="1:43" s="15" customFormat="1" ht="20.149999999999999" customHeigh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row>
    <row r="69" spans="1:43" s="15" customFormat="1" ht="20.149999999999999" customHeigh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row>
    <row r="70" spans="1:43" s="15" customFormat="1" ht="20.149999999999999"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row>
    <row r="71" spans="1:43" s="15" customFormat="1" ht="20.149999999999999" customHeigh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row>
    <row r="72" spans="1:43" s="15" customFormat="1" ht="20.149999999999999"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row>
    <row r="73" spans="1:43" s="15" customFormat="1" ht="20.149999999999999"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row>
    <row r="74" spans="1:43" s="15" customFormat="1" ht="20.149999999999999"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row>
    <row r="75" spans="1:43" s="15" customFormat="1" ht="20.149999999999999"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row>
    <row r="76" spans="1:43" s="15" customFormat="1" ht="20.149999999999999"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row>
    <row r="77" spans="1:43" s="15" customFormat="1" ht="20.149999999999999"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row>
    <row r="78" spans="1:43" s="15" customFormat="1" ht="20.149999999999999"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row>
    <row r="79" spans="1:43" s="15" customFormat="1" ht="20.149999999999999"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row>
    <row r="80" spans="1:43" s="15" customFormat="1" ht="20.149999999999999" customHeigh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row>
    <row r="81" spans="1:43" s="15" customFormat="1" ht="20.149999999999999" customHeigh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row>
    <row r="82" spans="1:43" s="15" customFormat="1" ht="20.149999999999999"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row>
    <row r="83" spans="1:43" s="15" customFormat="1" ht="20.149999999999999"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row>
    <row r="84" spans="1:43" s="15" customFormat="1" ht="20.149999999999999" customHeigh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row>
    <row r="85" spans="1:43" s="15" customFormat="1" ht="20.149999999999999"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row>
    <row r="86" spans="1:43" s="15" customFormat="1" ht="20.149999999999999"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row>
    <row r="87" spans="1:43" s="15" customFormat="1" ht="20.149999999999999" customHeigh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row>
    <row r="88" spans="1:43" s="15" customFormat="1" ht="20.149999999999999" customHeigh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row>
    <row r="89" spans="1:43" s="15" customFormat="1" ht="20.149999999999999" customHeight="1"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row>
    <row r="90" spans="1:43" s="15" customFormat="1" ht="20.149999999999999"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row>
    <row r="91" spans="1:43" s="15" customFormat="1" ht="20.149999999999999" customHeight="1"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row>
    <row r="92" spans="1:43" s="15" customFormat="1" ht="20.149999999999999" customHeight="1"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row>
    <row r="93" spans="1:43" s="15" customFormat="1" ht="20.149999999999999" customHeight="1"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row>
    <row r="94" spans="1:43" s="15" customFormat="1" ht="20.149999999999999" customHeight="1"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row>
    <row r="95" spans="1:43" s="15" customFormat="1" ht="20.149999999999999" customHeight="1"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row>
    <row r="96" spans="1:43" s="15" customFormat="1" ht="20.149999999999999" customHeight="1"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row>
    <row r="97" spans="1:43" s="15" customFormat="1" ht="20.149999999999999" customHeight="1"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row>
    <row r="98" spans="1:43" s="15" customFormat="1" ht="20.149999999999999" customHeight="1"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row>
    <row r="99" spans="1:43" s="15" customFormat="1" ht="20.149999999999999" customHeight="1"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row>
    <row r="100" spans="1:43" s="15" customFormat="1" ht="20.149999999999999"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row>
    <row r="101" spans="1:43" s="15" customFormat="1" ht="20.149999999999999"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row>
    <row r="102" spans="1:43" s="15" customFormat="1" ht="20.149999999999999"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row>
    <row r="103" spans="1:43" s="15" customFormat="1" ht="20.149999999999999"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row>
    <row r="104" spans="1:43" s="15" customFormat="1" ht="20.149999999999999"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row>
    <row r="105" spans="1:43" s="15" customFormat="1" ht="20.149999999999999"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row>
    <row r="106" spans="1:43" s="15" customFormat="1" ht="20.149999999999999"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row>
    <row r="107" spans="1:43" s="15" customFormat="1" ht="20.149999999999999"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row>
    <row r="108" spans="1:43" s="15" customFormat="1" ht="20.149999999999999"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row>
    <row r="109" spans="1:43" s="15" customFormat="1" ht="20.149999999999999"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row>
    <row r="110" spans="1:43" s="15" customFormat="1" ht="20.149999999999999"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row>
    <row r="111" spans="1:43" s="15" customFormat="1" ht="20.149999999999999"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row>
    <row r="112" spans="1:43" s="15" customFormat="1" ht="20.149999999999999"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row>
    <row r="113" spans="1:43" s="15" customFormat="1" ht="20.149999999999999"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row>
    <row r="114" spans="1:43" s="15" customFormat="1" ht="20.149999999999999"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row>
    <row r="115" spans="1:43" s="15" customFormat="1" ht="20.149999999999999"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row>
    <row r="116" spans="1:43" s="15" customFormat="1" ht="20.149999999999999"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row>
    <row r="117" spans="1:43" s="15" customFormat="1" ht="20.149999999999999"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row>
    <row r="118" spans="1:43" s="15" customFormat="1" ht="20.149999999999999"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row>
    <row r="119" spans="1:43" s="15" customFormat="1" ht="20.149999999999999"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row>
    <row r="120" spans="1:43" s="15" customFormat="1" ht="20.149999999999999"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row>
    <row r="121" spans="1:43" s="15" customFormat="1" ht="20.149999999999999"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row>
    <row r="122" spans="1:43" s="15" customFormat="1" ht="20.149999999999999"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row>
    <row r="123" spans="1:43" s="15" customFormat="1" ht="20.149999999999999"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row>
    <row r="124" spans="1:43" s="15" customFormat="1" ht="20.149999999999999"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row>
    <row r="125" spans="1:43" s="15" customFormat="1" ht="20.149999999999999"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row>
    <row r="126" spans="1:43" s="15" customFormat="1" ht="20.149999999999999"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row>
    <row r="127" spans="1:43" s="15" customFormat="1" ht="20.149999999999999"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row>
    <row r="128" spans="1:43" s="15" customFormat="1" ht="20.149999999999999"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row>
    <row r="129" spans="1:43" s="15" customFormat="1" ht="20.149999999999999"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row>
    <row r="130" spans="1:43" s="15" customFormat="1" ht="20.149999999999999"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row>
    <row r="131" spans="1:43" s="15" customFormat="1" ht="20.149999999999999"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row>
    <row r="132" spans="1:43" s="15" customFormat="1" ht="20.149999999999999"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row>
    <row r="133" spans="1:43" s="15" customFormat="1" ht="20.149999999999999"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row>
    <row r="134" spans="1:43" s="15" customFormat="1" ht="20.149999999999999"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row>
    <row r="135" spans="1:43" s="15" customFormat="1" ht="20.149999999999999"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row>
    <row r="136" spans="1:43" s="15" customFormat="1" ht="20.149999999999999"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row>
    <row r="137" spans="1:43" s="15" customFormat="1" ht="20.149999999999999"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row>
    <row r="138" spans="1:43" s="15" customFormat="1" ht="20.149999999999999"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row>
    <row r="139" spans="1:43" s="15" customFormat="1" ht="20.149999999999999"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row>
    <row r="140" spans="1:43" s="15" customFormat="1" ht="20.149999999999999"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row>
    <row r="141" spans="1:43" s="15" customFormat="1" ht="20.149999999999999"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row>
    <row r="142" spans="1:43" s="15" customFormat="1" ht="20.149999999999999"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row>
    <row r="143" spans="1:43" s="15" customFormat="1" ht="20.149999999999999"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row>
    <row r="144" spans="1:43" s="15" customFormat="1" ht="20.149999999999999"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row>
    <row r="145" spans="1:43" s="15" customFormat="1" ht="20.149999999999999"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row>
    <row r="146" spans="1:43" s="15" customFormat="1" ht="20.149999999999999"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row>
    <row r="147" spans="1:43" s="15" customFormat="1" ht="20.149999999999999"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row>
    <row r="148" spans="1:43" s="15" customFormat="1" ht="20.149999999999999"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row>
    <row r="149" spans="1:43" s="15" customFormat="1" ht="20.149999999999999"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row>
    <row r="150" spans="1:43" s="15" customFormat="1" ht="20.149999999999999"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row>
    <row r="151" spans="1:43" s="15" customFormat="1" ht="20.149999999999999"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row>
    <row r="152" spans="1:43" s="15" customFormat="1" ht="20.149999999999999"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row>
    <row r="153" spans="1:43" s="15" customFormat="1" ht="20.149999999999999"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row>
    <row r="154" spans="1:43" s="15" customFormat="1" ht="20.149999999999999"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row>
    <row r="155" spans="1:43" s="15" customFormat="1" ht="20.149999999999999"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row>
    <row r="156" spans="1:43" s="15" customFormat="1" ht="20.149999999999999"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row>
    <row r="157" spans="1:43" s="15" customFormat="1" ht="20.149999999999999"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row>
    <row r="158" spans="1:43" s="15" customFormat="1" ht="20.149999999999999"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row>
    <row r="159" spans="1:43" s="15" customFormat="1" ht="20.149999999999999"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row>
    <row r="160" spans="1:43" s="15" customFormat="1" ht="20.149999999999999"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row>
    <row r="161" spans="1:43" s="15" customFormat="1" ht="20.149999999999999"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row>
    <row r="162" spans="1:43" s="15" customFormat="1" ht="20.149999999999999"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row>
    <row r="163" spans="1:43" s="15" customFormat="1" ht="20.149999999999999"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row>
    <row r="164" spans="1:43" s="15" customFormat="1" ht="20.149999999999999"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row>
    <row r="165" spans="1:43" s="15" customFormat="1" ht="20.149999999999999"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row>
    <row r="166" spans="1:43" s="15" customFormat="1" ht="20.149999999999999"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row>
    <row r="167" spans="1:43" s="15" customFormat="1" ht="20.149999999999999"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row>
    <row r="168" spans="1:43" s="15" customFormat="1" ht="20.149999999999999"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row>
    <row r="169" spans="1:43" s="15" customFormat="1" ht="20.149999999999999"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row>
    <row r="170" spans="1:43" s="15" customFormat="1" ht="20.149999999999999"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row>
    <row r="171" spans="1:43" s="15" customFormat="1" ht="20.149999999999999"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row>
    <row r="172" spans="1:43" s="15" customFormat="1" ht="20.149999999999999"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row>
    <row r="173" spans="1:43" s="15" customFormat="1" ht="20.149999999999999"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row>
    <row r="174" spans="1:43" s="15" customFormat="1" ht="20.149999999999999"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row>
    <row r="175" spans="1:43" s="15" customFormat="1" ht="20.149999999999999"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row>
    <row r="176" spans="1:43" s="15" customFormat="1" ht="20.149999999999999"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row>
    <row r="177" spans="1:43" s="15" customFormat="1" ht="20.149999999999999"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row>
    <row r="178" spans="1:43" s="15" customFormat="1" ht="20.149999999999999"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row>
    <row r="179" spans="1:43" s="15" customFormat="1" ht="20.149999999999999"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row>
    <row r="180" spans="1:43" s="15" customFormat="1" ht="20.149999999999999"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row>
    <row r="181" spans="1:43" s="15" customFormat="1" ht="20.149999999999999"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row>
    <row r="182" spans="1:43" s="15" customFormat="1" ht="20.149999999999999"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row>
    <row r="183" spans="1:43" s="15" customFormat="1" ht="20.149999999999999"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row>
    <row r="184" spans="1:43" s="15" customFormat="1" ht="20.149999999999999"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row>
    <row r="185" spans="1:43" s="15" customFormat="1" ht="20.149999999999999"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row>
    <row r="186" spans="1:43" s="15" customFormat="1" ht="20.149999999999999"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row>
    <row r="187" spans="1:43" s="15" customFormat="1" ht="20.149999999999999"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row>
    <row r="188" spans="1:43" s="15" customFormat="1" ht="20.149999999999999"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row>
    <row r="189" spans="1:43" s="15" customFormat="1" ht="20.149999999999999"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row>
    <row r="190" spans="1:43" s="15" customFormat="1" ht="20.149999999999999"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row>
    <row r="191" spans="1:43" s="15" customFormat="1" ht="20.149999999999999"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row>
    <row r="192" spans="1:43" s="15" customFormat="1" ht="20.149999999999999"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row>
    <row r="193" spans="1:43" s="15" customFormat="1" ht="20.149999999999999"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row>
    <row r="194" spans="1:43" s="15" customFormat="1" ht="20.149999999999999"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row>
    <row r="195" spans="1:43" s="15" customFormat="1" ht="20.149999999999999"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row>
    <row r="196" spans="1:43" s="15" customFormat="1" ht="20.149999999999999"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row>
    <row r="197" spans="1:43" s="15" customFormat="1" ht="20.149999999999999"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row>
    <row r="198" spans="1:43" s="15" customFormat="1" ht="20.149999999999999"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row>
    <row r="199" spans="1:43" s="15" customFormat="1" ht="20.149999999999999"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row>
    <row r="200" spans="1:43" s="15" customFormat="1" ht="20.149999999999999"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row>
    <row r="201" spans="1:43" s="15" customFormat="1" ht="20.149999999999999"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row>
    <row r="202" spans="1:43" s="15" customFormat="1" ht="20.149999999999999"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row>
    <row r="203" spans="1:43" s="15" customFormat="1" ht="20.149999999999999"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row>
    <row r="204" spans="1:43" s="15" customFormat="1" ht="20.149999999999999"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row>
    <row r="205" spans="1:43" s="15" customFormat="1" ht="20.149999999999999"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row>
    <row r="206" spans="1:43" s="15" customFormat="1" ht="20.149999999999999"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row>
    <row r="207" spans="1:43" s="15" customFormat="1" ht="20.149999999999999"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row>
    <row r="208" spans="1:43" s="15" customFormat="1" ht="20.149999999999999"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row>
    <row r="209" spans="1:43" s="15" customFormat="1" ht="20.149999999999999"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row>
    <row r="210" spans="1:43" s="15" customFormat="1" ht="20.149999999999999"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row>
    <row r="211" spans="1:43" s="15" customFormat="1" ht="20.149999999999999"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row>
    <row r="212" spans="1:43" s="15" customFormat="1" ht="20.149999999999999"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row>
    <row r="213" spans="1:43" s="15" customFormat="1" ht="20.149999999999999"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row>
    <row r="214" spans="1:43" s="15" customFormat="1" ht="20.149999999999999"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row>
    <row r="215" spans="1:43" s="15" customFormat="1" ht="20.149999999999999"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row>
    <row r="216" spans="1:43" s="15" customFormat="1" ht="20.149999999999999"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row>
    <row r="217" spans="1:43" s="15" customFormat="1" ht="20.149999999999999"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row>
    <row r="218" spans="1:43" s="15" customFormat="1" ht="20.149999999999999"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row>
    <row r="219" spans="1:43" s="15" customFormat="1" ht="20.149999999999999"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row>
    <row r="220" spans="1:43" s="15" customFormat="1" ht="20.149999999999999"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row>
    <row r="221" spans="1:43" s="15" customFormat="1" ht="20.149999999999999"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row>
    <row r="222" spans="1:43" s="15" customFormat="1" ht="20.149999999999999"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row>
    <row r="223" spans="1:43" s="15" customFormat="1" ht="20.149999999999999"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row>
    <row r="224" spans="1:43" s="15" customFormat="1" ht="20.149999999999999"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row>
    <row r="225" spans="1:43" s="15" customFormat="1" ht="20.149999999999999"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row>
    <row r="226" spans="1:43" s="15" customFormat="1" ht="20.149999999999999"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row>
    <row r="227" spans="1:43" s="15" customFormat="1" ht="20.149999999999999"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row>
    <row r="228" spans="1:43" s="15" customFormat="1" ht="20.149999999999999"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row>
    <row r="229" spans="1:43" s="15" customFormat="1" ht="20.149999999999999"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row>
    <row r="230" spans="1:43" s="15" customFormat="1" ht="20.149999999999999"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row>
    <row r="231" spans="1:43" s="15" customFormat="1" ht="20.149999999999999"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row>
    <row r="232" spans="1:43" s="15" customFormat="1" ht="20.149999999999999"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row>
    <row r="233" spans="1:43" s="15" customFormat="1" ht="20.149999999999999"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row>
    <row r="234" spans="1:43" s="15" customFormat="1" ht="20.149999999999999"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row>
    <row r="235" spans="1:43" s="15" customFormat="1" ht="20.149999999999999"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row>
    <row r="236" spans="1:43" s="15" customFormat="1" ht="20.149999999999999"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row>
    <row r="237" spans="1:43" s="15" customFormat="1" ht="20.149999999999999"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row>
    <row r="238" spans="1:43" s="15" customFormat="1" ht="20.149999999999999"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row>
    <row r="239" spans="1:43" s="15" customFormat="1" ht="20.149999999999999"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row>
    <row r="240" spans="1:43" s="15" customFormat="1" ht="20.149999999999999"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row>
    <row r="241" spans="1:43" s="15" customFormat="1" ht="20.149999999999999"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row>
    <row r="242" spans="1:43" s="15" customFormat="1" ht="20.149999999999999"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row>
    <row r="243" spans="1:43" s="15" customFormat="1" ht="20.149999999999999"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row>
    <row r="244" spans="1:43" s="15" customFormat="1" ht="20.149999999999999"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row>
    <row r="245" spans="1:43" s="15" customFormat="1" ht="20.149999999999999"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row>
    <row r="246" spans="1:43" s="15" customFormat="1" ht="20.149999999999999"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row>
    <row r="247" spans="1:43" s="15" customFormat="1" ht="20.149999999999999"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row>
    <row r="248" spans="1:43" s="15" customFormat="1" ht="20.149999999999999"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row>
    <row r="249" spans="1:43" s="15" customFormat="1" ht="20.149999999999999"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row>
    <row r="250" spans="1:43" s="15" customFormat="1" ht="20.149999999999999"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row>
    <row r="251" spans="1:43" s="15" customFormat="1" ht="20.149999999999999"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row>
    <row r="252" spans="1:43" s="15" customFormat="1" ht="20.149999999999999"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row>
    <row r="253" spans="1:43" s="15" customFormat="1" ht="20.149999999999999"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row>
    <row r="254" spans="1:43" s="15" customFormat="1" ht="20.149999999999999"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row>
    <row r="255" spans="1:43" s="15" customFormat="1" ht="20.149999999999999"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row>
    <row r="256" spans="1:43" s="15" customFormat="1" ht="20.149999999999999"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row>
    <row r="257" spans="1:43" s="15" customFormat="1" ht="20.149999999999999"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row>
    <row r="258" spans="1:43" s="15" customFormat="1" ht="20.149999999999999"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row>
    <row r="259" spans="1:43" s="15" customFormat="1" ht="20.149999999999999"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row>
    <row r="260" spans="1:43" s="15" customFormat="1" ht="20.149999999999999"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row>
    <row r="261" spans="1:43" s="15" customFormat="1" ht="20.149999999999999"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row>
    <row r="262" spans="1:43" s="15" customFormat="1" ht="20.149999999999999"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row>
    <row r="263" spans="1:43" s="15" customFormat="1" ht="20.149999999999999"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row>
    <row r="264" spans="1:43" s="15" customFormat="1" ht="20.149999999999999"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row>
    <row r="265" spans="1:43" s="15" customFormat="1" ht="20.149999999999999"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row>
    <row r="266" spans="1:43" s="15" customFormat="1" ht="20.149999999999999"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row>
    <row r="267" spans="1:43" s="15" customFormat="1" ht="20.149999999999999"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row>
    <row r="268" spans="1:43" s="15" customFormat="1" ht="20.149999999999999"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row>
    <row r="269" spans="1:43" s="15" customFormat="1" ht="20.149999999999999"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row>
    <row r="270" spans="1:43" s="15" customFormat="1" ht="20.149999999999999"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row>
    <row r="271" spans="1:43" s="15" customFormat="1" ht="20.149999999999999"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row>
    <row r="272" spans="1:43" s="15" customFormat="1" ht="20.149999999999999"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row>
    <row r="273" spans="1:43" s="15" customFormat="1" ht="20.149999999999999"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row>
    <row r="274" spans="1:43" s="15" customFormat="1" ht="20.149999999999999"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row>
    <row r="275" spans="1:43" s="15" customFormat="1" ht="20.149999999999999"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row>
    <row r="276" spans="1:43" s="15" customFormat="1" ht="20.149999999999999"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row>
    <row r="277" spans="1:43" s="15" customFormat="1" ht="20.149999999999999"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row>
    <row r="278" spans="1:43" s="15" customFormat="1" ht="20.149999999999999"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row>
    <row r="279" spans="1:43" s="15" customFormat="1" ht="20.149999999999999"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row>
    <row r="280" spans="1:43" s="15" customFormat="1" ht="20.149999999999999"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row>
    <row r="281" spans="1:43" s="15" customFormat="1" ht="20.149999999999999"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row>
    <row r="282" spans="1:43" s="15" customFormat="1" ht="20.149999999999999"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row>
    <row r="283" spans="1:43" s="15" customFormat="1" ht="20.149999999999999"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row>
    <row r="284" spans="1:43" s="15" customFormat="1" ht="20.149999999999999"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row>
    <row r="285" spans="1:43" s="15" customFormat="1" ht="20.149999999999999"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row>
    <row r="286" spans="1:43" s="15" customFormat="1" ht="20.149999999999999"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row>
    <row r="287" spans="1:43" s="15" customFormat="1" ht="20.149999999999999"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row>
    <row r="288" spans="1:43" s="15" customFormat="1" ht="20.149999999999999"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row>
    <row r="289" spans="1:43" s="15" customFormat="1" ht="20.149999999999999"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row>
    <row r="290" spans="1:43" s="15" customFormat="1" ht="20.149999999999999"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row>
    <row r="291" spans="1:43" s="15" customFormat="1" ht="20.149999999999999"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row>
    <row r="292" spans="1:43" s="15" customFormat="1" ht="20.149999999999999"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row>
    <row r="293" spans="1:43" s="15" customFormat="1" ht="20.149999999999999"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row>
    <row r="294" spans="1:43" s="15" customFormat="1" ht="20.149999999999999"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row>
    <row r="295" spans="1:43" s="15" customFormat="1" ht="20.149999999999999"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row>
    <row r="296" spans="1:43" s="15" customFormat="1" ht="20.149999999999999"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row>
    <row r="297" spans="1:43" s="15" customFormat="1" ht="20.149999999999999"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row>
    <row r="298" spans="1:43" s="15" customFormat="1" ht="20.149999999999999"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row>
    <row r="299" spans="1:43" s="15" customFormat="1" ht="20.149999999999999"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row>
    <row r="300" spans="1:43" s="15" customFormat="1" ht="20.149999999999999"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row>
    <row r="301" spans="1:43" s="15" customFormat="1" ht="20.149999999999999"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row>
    <row r="302" spans="1:43" s="15" customFormat="1" ht="20.149999999999999"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row>
    <row r="303" spans="1:43" s="15" customFormat="1" ht="20.149999999999999"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row>
    <row r="304" spans="1:43" s="15" customFormat="1" ht="20.149999999999999"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row>
    <row r="305" spans="1:43" s="15" customFormat="1" ht="20.149999999999999"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row>
    <row r="306" spans="1:43" s="15" customFormat="1" ht="20.149999999999999"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row>
    <row r="307" spans="1:43" s="15" customFormat="1" ht="20.149999999999999"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row>
    <row r="308" spans="1:43" s="15" customFormat="1" ht="20.149999999999999"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row>
    <row r="309" spans="1:43" s="15" customFormat="1" ht="20.149999999999999"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row>
    <row r="310" spans="1:43" s="15" customFormat="1" ht="20.149999999999999"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row>
    <row r="311" spans="1:43" s="15" customFormat="1" ht="20.149999999999999"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row>
    <row r="312" spans="1:43" s="15" customFormat="1" ht="20.149999999999999"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row>
    <row r="313" spans="1:43" s="15" customFormat="1" ht="20.149999999999999"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row>
    <row r="314" spans="1:43" s="15" customFormat="1" ht="20.149999999999999"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row>
    <row r="315" spans="1:43" s="15" customFormat="1" ht="20.149999999999999"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row>
    <row r="316" spans="1:43" s="15" customFormat="1" ht="20.149999999999999"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row>
    <row r="317" spans="1:43" s="15" customFormat="1" ht="20.149999999999999"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row>
    <row r="318" spans="1:43" s="15" customFormat="1" ht="20.149999999999999"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row>
    <row r="319" spans="1:43" s="15" customFormat="1" ht="20.149999999999999"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row>
    <row r="320" spans="1:43" s="15" customFormat="1" ht="20.149999999999999"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row>
    <row r="321" spans="1:43" s="15" customFormat="1" ht="20.149999999999999"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row>
    <row r="322" spans="1:43" s="15" customFormat="1" ht="20.149999999999999"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row>
    <row r="323" spans="1:43" s="15" customFormat="1" ht="20.149999999999999"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row>
    <row r="324" spans="1:43" s="15" customFormat="1" ht="20.149999999999999"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row>
    <row r="325" spans="1:43" s="15" customFormat="1" ht="20.149999999999999"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row>
    <row r="326" spans="1:43" s="15" customFormat="1" ht="20.149999999999999"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row>
    <row r="327" spans="1:43" s="15" customFormat="1" ht="20.149999999999999"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row>
    <row r="328" spans="1:43" s="15" customFormat="1" ht="20.149999999999999"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row>
    <row r="329" spans="1:43" s="15" customFormat="1" ht="20.149999999999999"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row>
    <row r="330" spans="1:43" s="15" customFormat="1" ht="20.149999999999999"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row>
    <row r="331" spans="1:43" s="15" customFormat="1" ht="20.149999999999999"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row>
    <row r="332" spans="1:43" s="15" customFormat="1" ht="20.149999999999999"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row>
    <row r="333" spans="1:43" s="15" customFormat="1" ht="20.149999999999999"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row>
    <row r="334" spans="1:43" s="15" customFormat="1" ht="20.149999999999999"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row>
    <row r="335" spans="1:43" s="15" customFormat="1" ht="20.149999999999999"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row>
    <row r="336" spans="1:43" s="15" customFormat="1" ht="20.149999999999999"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row>
    <row r="337" spans="1:43" s="15" customFormat="1" ht="20.149999999999999"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row>
    <row r="338" spans="1:43" s="15" customFormat="1" ht="20.149999999999999"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row>
    <row r="339" spans="1:43" s="15" customFormat="1" ht="20.149999999999999"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row>
    <row r="340" spans="1:43" s="15" customFormat="1" ht="20.149999999999999"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row>
    <row r="341" spans="1:43" s="15" customFormat="1" ht="20.149999999999999"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row>
    <row r="342" spans="1:43" s="15" customFormat="1" ht="20.149999999999999"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row>
    <row r="343" spans="1:43" s="15" customFormat="1" ht="20.149999999999999"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row>
    <row r="344" spans="1:43" s="15" customFormat="1" ht="20.149999999999999"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row>
    <row r="345" spans="1:43" s="15" customFormat="1" ht="20.149999999999999"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row>
    <row r="346" spans="1:43" s="15" customFormat="1" ht="20.149999999999999"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row>
    <row r="347" spans="1:43" s="15" customFormat="1" ht="20.149999999999999"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row>
    <row r="348" spans="1:43" s="15" customFormat="1" ht="20.149999999999999"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row>
    <row r="349" spans="1:43" s="15" customFormat="1" ht="20.149999999999999"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row>
    <row r="350" spans="1:43" s="15" customFormat="1" ht="20.149999999999999"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row>
    <row r="351" spans="1:43" s="15" customFormat="1" ht="20.149999999999999"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row>
    <row r="352" spans="1:43" s="15" customFormat="1" ht="20.149999999999999"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row>
    <row r="353" spans="1:43" s="15" customFormat="1" ht="20.149999999999999"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row>
    <row r="354" spans="1:43" s="15" customFormat="1" ht="20.149999999999999"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row>
    <row r="355" spans="1:43" s="15" customFormat="1" ht="20.149999999999999"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row>
    <row r="356" spans="1:43" s="15" customFormat="1" ht="20.149999999999999"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row>
    <row r="357" spans="1:43" s="15" customFormat="1" ht="20.149999999999999"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row>
    <row r="358" spans="1:43" s="15" customFormat="1" ht="20.149999999999999"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row>
    <row r="359" spans="1:43" s="15" customFormat="1" ht="20.149999999999999"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row>
    <row r="360" spans="1:43" s="15" customFormat="1" ht="20.149999999999999"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row>
    <row r="361" spans="1:43" s="15" customFormat="1" ht="20.149999999999999"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row>
    <row r="362" spans="1:43" s="15" customFormat="1" ht="20.149999999999999"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row>
    <row r="363" spans="1:43" s="15" customFormat="1" ht="20.149999999999999"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row>
    <row r="364" spans="1:43" s="15" customFormat="1" ht="20.149999999999999"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row>
    <row r="365" spans="1:43" s="15" customFormat="1" ht="20.149999999999999"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row>
    <row r="366" spans="1:43" s="15" customFormat="1" ht="20.149999999999999"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row>
    <row r="367" spans="1:43" s="15" customFormat="1" ht="20.149999999999999"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row>
    <row r="368" spans="1:43" s="15" customFormat="1" ht="20.149999999999999"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row>
    <row r="369" spans="1:43" s="15" customFormat="1" ht="20.149999999999999"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row>
    <row r="370" spans="1:43" s="15" customFormat="1" ht="20.149999999999999"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row>
    <row r="371" spans="1:43" s="15" customFormat="1" ht="20.149999999999999"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row>
    <row r="372" spans="1:43" s="15" customFormat="1" ht="20.149999999999999"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row>
    <row r="373" spans="1:43" s="15" customFormat="1" ht="20.149999999999999"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row>
    <row r="374" spans="1:43" s="15" customFormat="1" ht="20.149999999999999"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row>
    <row r="375" spans="1:43" s="15" customFormat="1" ht="20.149999999999999"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row>
    <row r="376" spans="1:43" s="15" customFormat="1" ht="20.149999999999999"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row>
    <row r="377" spans="1:43" s="15" customFormat="1" ht="20.149999999999999"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row>
    <row r="378" spans="1:43" s="15" customFormat="1" ht="20.149999999999999"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row>
    <row r="379" spans="1:43" s="15" customFormat="1" ht="20.149999999999999"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row>
    <row r="380" spans="1:43" s="15" customFormat="1" ht="20.149999999999999"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row>
    <row r="381" spans="1:43" s="15" customFormat="1" ht="20.149999999999999"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row>
    <row r="382" spans="1:43" s="15" customFormat="1" ht="20.149999999999999"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row>
    <row r="383" spans="1:43" s="15" customFormat="1" ht="20.149999999999999"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row>
    <row r="384" spans="1:43" s="15" customFormat="1" ht="20.149999999999999"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row>
    <row r="385" spans="1:43" s="15" customFormat="1" ht="20.149999999999999"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row>
    <row r="386" spans="1:43" s="15" customFormat="1" ht="20.149999999999999"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row>
    <row r="387" spans="1:43" s="15" customFormat="1" ht="20.149999999999999"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row>
    <row r="388" spans="1:43" s="15" customFormat="1" ht="20.149999999999999"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row>
    <row r="389" spans="1:43" s="15" customFormat="1" ht="20.149999999999999"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row>
    <row r="390" spans="1:43" s="15" customFormat="1" ht="20.149999999999999"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row>
    <row r="391" spans="1:43" s="15" customFormat="1" ht="20.149999999999999"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row>
    <row r="392" spans="1:43" s="15" customFormat="1" ht="20.149999999999999"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row>
    <row r="393" spans="1:43" s="15" customFormat="1" ht="20.149999999999999"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row>
    <row r="394" spans="1:43" s="15" customFormat="1" ht="20.149999999999999"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row>
    <row r="395" spans="1:43" s="15" customFormat="1" ht="20.149999999999999"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row>
    <row r="396" spans="1:43" s="15" customFormat="1" ht="20.149999999999999"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row>
    <row r="397" spans="1:43" s="15" customFormat="1" ht="20.149999999999999"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row>
    <row r="398" spans="1:43" s="15" customFormat="1" ht="20.149999999999999"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row>
    <row r="399" spans="1:43" s="15" customFormat="1" ht="20.149999999999999"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row>
    <row r="400" spans="1:43" s="15" customFormat="1" ht="20.149999999999999"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row>
    <row r="401" spans="1:43" s="15" customFormat="1" ht="20.149999999999999"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row>
    <row r="402" spans="1:43" s="15" customFormat="1" ht="20.149999999999999"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row>
    <row r="403" spans="1:43" s="15" customFormat="1" ht="20.149999999999999"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row>
    <row r="404" spans="1:43" s="15" customFormat="1" ht="20.149999999999999"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row>
    <row r="405" spans="1:43" s="15" customFormat="1" ht="20.149999999999999"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row>
    <row r="406" spans="1:43" s="15" customFormat="1" ht="20.149999999999999"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row>
    <row r="407" spans="1:43" s="15" customFormat="1" ht="20.149999999999999"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row>
    <row r="408" spans="1:43" s="15" customFormat="1" ht="20.149999999999999"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row>
    <row r="409" spans="1:43" s="15" customFormat="1" ht="20.149999999999999"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row>
    <row r="410" spans="1:43" s="15" customFormat="1" ht="20.149999999999999"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row>
    <row r="411" spans="1:43" s="15" customFormat="1" ht="20.149999999999999"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row>
    <row r="412" spans="1:43" s="15" customFormat="1" ht="20.149999999999999"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row>
    <row r="413" spans="1:43" s="15" customFormat="1" ht="20.149999999999999"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row>
    <row r="414" spans="1:43" s="15" customFormat="1" ht="20.149999999999999"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row>
    <row r="415" spans="1:43" s="15" customFormat="1" ht="20.149999999999999"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row>
    <row r="416" spans="1:43" s="15" customFormat="1" ht="20.149999999999999"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row>
    <row r="417" spans="1:43" s="15" customFormat="1" ht="20.149999999999999"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row>
    <row r="418" spans="1:43" s="15" customFormat="1" ht="20.149999999999999"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row>
    <row r="419" spans="1:43" s="15" customFormat="1" ht="20.149999999999999"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row>
    <row r="420" spans="1:43" s="15" customFormat="1" ht="20.149999999999999"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row>
    <row r="421" spans="1:43" s="15" customFormat="1" ht="20.149999999999999"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row>
    <row r="422" spans="1:43" s="15" customFormat="1" ht="20.149999999999999"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row>
    <row r="423" spans="1:43" s="15" customFormat="1" ht="20.149999999999999"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row>
    <row r="424" spans="1:43" s="15" customFormat="1" ht="20.149999999999999"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row>
    <row r="425" spans="1:43" s="15" customFormat="1" ht="20.149999999999999"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row>
    <row r="426" spans="1:43" s="15" customFormat="1" ht="20.149999999999999"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row>
    <row r="427" spans="1:43" s="15" customFormat="1" ht="20.149999999999999"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row>
    <row r="428" spans="1:43" s="15" customFormat="1" ht="20.149999999999999"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row>
    <row r="429" spans="1:43" s="15" customFormat="1" ht="20.149999999999999"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row>
    <row r="430" spans="1:43" s="15" customFormat="1" ht="20.149999999999999"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row>
    <row r="431" spans="1:43" s="15" customFormat="1" ht="20.149999999999999"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row>
    <row r="432" spans="1:43" s="15" customFormat="1" ht="20.149999999999999"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row>
    <row r="433" spans="1:43" s="15" customFormat="1" ht="20.149999999999999"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row>
    <row r="434" spans="1:43" s="15" customFormat="1" ht="20.149999999999999"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row>
    <row r="435" spans="1:43" s="15" customFormat="1" ht="20.149999999999999"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row>
    <row r="436" spans="1:43" s="15" customFormat="1" ht="20.149999999999999"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row>
    <row r="437" spans="1:43" s="15" customFormat="1" ht="20.149999999999999"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row>
    <row r="438" spans="1:43" s="15" customFormat="1" ht="20.149999999999999"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row>
    <row r="439" spans="1:43" s="15" customFormat="1" ht="20.149999999999999"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row>
    <row r="440" spans="1:43" s="15" customFormat="1" ht="20.149999999999999"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row>
    <row r="441" spans="1:43" s="15" customFormat="1" ht="20.149999999999999"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row>
    <row r="442" spans="1:43" s="15" customFormat="1" ht="20.149999999999999"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row>
    <row r="443" spans="1:43" s="15" customFormat="1" ht="20.149999999999999"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row>
    <row r="444" spans="1:43" s="15" customFormat="1" ht="20.149999999999999"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row>
    <row r="445" spans="1:43" s="15" customFormat="1" ht="20.149999999999999"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row>
    <row r="446" spans="1:43" s="15" customFormat="1" ht="20.149999999999999"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row>
    <row r="447" spans="1:43" s="15" customFormat="1" ht="20.149999999999999"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row>
    <row r="448" spans="1:43" s="15" customFormat="1" ht="20.149999999999999"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row>
    <row r="449" spans="1:43" s="15" customFormat="1" ht="20.149999999999999"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row>
    <row r="450" spans="1:43" s="15" customFormat="1" ht="20.149999999999999"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row>
    <row r="451" spans="1:43" s="15" customFormat="1" ht="20.149999999999999"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row>
    <row r="452" spans="1:43" s="15" customFormat="1" ht="20.149999999999999"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row>
    <row r="453" spans="1:43" s="15" customFormat="1" ht="20.149999999999999"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row>
    <row r="454" spans="1:43" s="15" customFormat="1" ht="20.149999999999999"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row>
    <row r="455" spans="1:43" s="15" customFormat="1" ht="20.149999999999999"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row>
    <row r="456" spans="1:43" s="15" customFormat="1" ht="20.149999999999999"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row>
    <row r="457" spans="1:43" s="15" customFormat="1" ht="20.149999999999999"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row>
    <row r="458" spans="1:43" s="15" customFormat="1" ht="20.149999999999999"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row>
    <row r="459" spans="1:43" s="15" customFormat="1" ht="20.149999999999999"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row>
    <row r="460" spans="1:43" s="15" customFormat="1" ht="20.149999999999999"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row>
    <row r="461" spans="1:43" s="15" customFormat="1" ht="20.149999999999999"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row>
    <row r="462" spans="1:43" s="15" customFormat="1" ht="20.149999999999999"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row>
    <row r="463" spans="1:43" s="15" customFormat="1" ht="20.149999999999999"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row>
    <row r="464" spans="1:43" s="15" customFormat="1" ht="20.149999999999999"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row>
    <row r="465" spans="1:43" s="15" customFormat="1" ht="20.149999999999999"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row>
    <row r="466" spans="1:43" s="15" customFormat="1" ht="20.149999999999999"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row>
    <row r="467" spans="1:43" s="15" customFormat="1" ht="20.149999999999999"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row>
    <row r="468" spans="1:43" s="15" customFormat="1" ht="20.149999999999999"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row>
    <row r="469" spans="1:43" s="15" customFormat="1" ht="20.149999999999999"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row>
    <row r="470" spans="1:43" s="15" customFormat="1" ht="20.149999999999999"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row>
    <row r="471" spans="1:43" s="15" customFormat="1" ht="20.149999999999999"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row>
    <row r="472" spans="1:43" s="15" customFormat="1" ht="20.149999999999999"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row>
    <row r="473" spans="1:43" s="15" customFormat="1" ht="20.149999999999999"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row>
    <row r="474" spans="1:43" s="15" customFormat="1" ht="20.149999999999999"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row>
    <row r="475" spans="1:43" s="15" customFormat="1" ht="20.149999999999999"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row>
    <row r="476" spans="1:43" s="15" customFormat="1" ht="20.149999999999999"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row>
    <row r="477" spans="1:43" s="15" customFormat="1" ht="20.149999999999999"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row>
    <row r="478" spans="1:43" s="15" customFormat="1" ht="20.149999999999999"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row>
    <row r="479" spans="1:43" s="15" customFormat="1" ht="20.149999999999999"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row>
    <row r="480" spans="1:43" s="15" customFormat="1" ht="20.149999999999999"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row>
    <row r="481" spans="1:43" s="15" customFormat="1" ht="20.149999999999999"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row>
    <row r="482" spans="1:43" s="15" customFormat="1" ht="20.149999999999999"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row>
    <row r="483" spans="1:43" s="15" customFormat="1" ht="20.149999999999999"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row>
    <row r="484" spans="1:43" s="15" customFormat="1" ht="20.149999999999999"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row>
    <row r="485" spans="1:43" s="15" customFormat="1" ht="20.149999999999999"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row>
    <row r="486" spans="1:43" s="15" customFormat="1" ht="20.149999999999999"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row>
    <row r="487" spans="1:43" s="15" customFormat="1" ht="20.149999999999999"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row>
    <row r="488" spans="1:43" s="15" customFormat="1" ht="20.149999999999999"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row>
    <row r="489" spans="1:43" s="15" customFormat="1" ht="20.149999999999999"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row>
    <row r="490" spans="1:43" s="15" customFormat="1" ht="20.149999999999999"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row>
    <row r="491" spans="1:43" s="15" customFormat="1" ht="20.149999999999999"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row>
    <row r="492" spans="1:43" s="15" customFormat="1" ht="20.149999999999999"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row>
    <row r="493" spans="1:43" s="15" customFormat="1" ht="20.149999999999999"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row>
    <row r="494" spans="1:43" s="15" customFormat="1" ht="20.149999999999999"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row>
    <row r="495" spans="1:43" s="15" customFormat="1" ht="20.149999999999999"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row>
    <row r="496" spans="1:43" s="15" customFormat="1" ht="20.149999999999999"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row>
    <row r="497" spans="1:43" s="15" customFormat="1" ht="20.149999999999999"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row>
    <row r="498" spans="1:43" s="15" customFormat="1" ht="20.149999999999999"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row>
    <row r="499" spans="1:43" s="15" customFormat="1" ht="20.149999999999999"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row>
    <row r="500" spans="1:43" s="15" customFormat="1" ht="20.149999999999999"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row>
    <row r="501" spans="1:43" s="15" customFormat="1" ht="20.149999999999999"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row>
    <row r="502" spans="1:43" s="15" customFormat="1" ht="20.149999999999999"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row>
    <row r="503" spans="1:43" s="15" customFormat="1" ht="20.149999999999999"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row>
    <row r="504" spans="1:43" s="15" customFormat="1" ht="20.149999999999999"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row>
    <row r="505" spans="1:43" s="15" customFormat="1" ht="20.149999999999999"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row>
    <row r="506" spans="1:43" s="15" customFormat="1" ht="20.149999999999999"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row>
    <row r="507" spans="1:43" s="15" customFormat="1" ht="20.149999999999999"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row>
    <row r="508" spans="1:43" s="15" customFormat="1" ht="20.149999999999999"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row>
    <row r="509" spans="1:43" s="15" customFormat="1" ht="20.149999999999999"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row>
    <row r="510" spans="1:43" s="15" customFormat="1" ht="20.149999999999999"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row>
    <row r="511" spans="1:43" s="15" customFormat="1" ht="20.149999999999999"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row>
    <row r="512" spans="1:43" s="15" customFormat="1" ht="20.149999999999999"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row>
    <row r="513" spans="1:43" s="15" customFormat="1" ht="20.149999999999999"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row>
    <row r="514" spans="1:43" s="15" customFormat="1" ht="20.149999999999999"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row>
    <row r="515" spans="1:43" s="15" customFormat="1" ht="20.149999999999999"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row>
    <row r="516" spans="1:43" s="15" customFormat="1" ht="20.149999999999999"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row>
    <row r="517" spans="1:43" s="15" customFormat="1" ht="20.149999999999999"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row>
    <row r="518" spans="1:43" s="15" customFormat="1" ht="20.149999999999999"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row>
    <row r="519" spans="1:43" s="15" customFormat="1" ht="20.149999999999999"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row>
    <row r="520" spans="1:43" s="15" customFormat="1" ht="20.149999999999999"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row>
    <row r="521" spans="1:43" s="15" customFormat="1" ht="20.149999999999999"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row>
    <row r="522" spans="1:43" s="15" customFormat="1" ht="20.149999999999999"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row>
    <row r="523" spans="1:43" s="15" customFormat="1" ht="20.149999999999999"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row>
    <row r="524" spans="1:43" s="15" customFormat="1" ht="20.149999999999999"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row>
    <row r="525" spans="1:43" s="15" customFormat="1" ht="20.149999999999999"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row>
    <row r="526" spans="1:43" s="15" customFormat="1" ht="20.149999999999999"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row>
    <row r="527" spans="1:43" s="15" customFormat="1" ht="20.149999999999999"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row>
    <row r="528" spans="1:43" s="15" customFormat="1" ht="20.149999999999999"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row>
    <row r="529" spans="1:43" s="15" customFormat="1" ht="20.149999999999999"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row>
    <row r="530" spans="1:43" s="15" customFormat="1" ht="20.149999999999999"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row>
    <row r="531" spans="1:43" s="15" customFormat="1" ht="20.149999999999999"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row>
    <row r="532" spans="1:43" s="15" customFormat="1" ht="20.149999999999999"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row>
    <row r="533" spans="1:43" s="15" customFormat="1" ht="20.149999999999999"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row>
    <row r="534" spans="1:43" s="15" customFormat="1" ht="20.149999999999999"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row>
    <row r="535" spans="1:43" s="15" customFormat="1" ht="20.149999999999999"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row>
    <row r="536" spans="1:43" s="15" customFormat="1" ht="20.149999999999999"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row>
    <row r="537" spans="1:43" s="15" customFormat="1" ht="20.149999999999999"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row>
    <row r="538" spans="1:43" s="15" customFormat="1" ht="20.149999999999999"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row>
    <row r="539" spans="1:43" s="15" customFormat="1" ht="20.149999999999999"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row>
    <row r="540" spans="1:43" s="15" customFormat="1" ht="20.149999999999999"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row>
    <row r="541" spans="1:43" s="15" customFormat="1" ht="20.149999999999999"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row>
    <row r="542" spans="1:43" s="15" customFormat="1" ht="20.149999999999999"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row>
    <row r="543" spans="1:43" s="15" customFormat="1" ht="20.149999999999999"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row>
    <row r="544" spans="1:43" s="15" customFormat="1" ht="20.149999999999999"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row>
    <row r="545" spans="1:43" s="15" customFormat="1" ht="20.149999999999999"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row>
    <row r="546" spans="1:43" s="15" customFormat="1" ht="20.149999999999999"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row>
    <row r="547" spans="1:43" s="15" customFormat="1" ht="20.149999999999999"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row>
    <row r="548" spans="1:43" s="15" customFormat="1" ht="20.149999999999999"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row>
    <row r="549" spans="1:43" s="15" customFormat="1" ht="20.149999999999999"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row>
    <row r="550" spans="1:43" s="15" customFormat="1" ht="20.149999999999999"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row>
    <row r="551" spans="1:43" s="15" customFormat="1" ht="20.149999999999999"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row>
    <row r="552" spans="1:43" s="15" customFormat="1" ht="20.149999999999999"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row>
    <row r="553" spans="1:43" s="15" customFormat="1" ht="20.149999999999999"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row>
    <row r="554" spans="1:43" s="15" customFormat="1" ht="20.149999999999999"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row>
    <row r="555" spans="1:43" s="15" customFormat="1" ht="20.149999999999999"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row>
    <row r="556" spans="1:43" s="15" customFormat="1" ht="20.149999999999999"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row>
    <row r="557" spans="1:43" s="15" customFormat="1" ht="20.149999999999999"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row>
    <row r="558" spans="1:43" s="15" customFormat="1" ht="20.149999999999999"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row>
    <row r="559" spans="1:43" s="15" customFormat="1" ht="20.149999999999999"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row>
    <row r="560" spans="1:43" s="15" customFormat="1" ht="20.149999999999999"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row>
    <row r="561" spans="1:43" s="15" customFormat="1" ht="20.149999999999999"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row>
    <row r="562" spans="1:43" s="15" customFormat="1" ht="20.149999999999999"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row>
    <row r="563" spans="1:43" s="15" customFormat="1" ht="20.149999999999999"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row>
    <row r="564" spans="1:43" s="15" customFormat="1" ht="20.149999999999999"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row>
    <row r="565" spans="1:43" s="15" customFormat="1" ht="20.149999999999999"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row>
    <row r="566" spans="1:43" s="15" customFormat="1" ht="20.149999999999999"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row>
    <row r="567" spans="1:43" s="15" customFormat="1" ht="20.149999999999999"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row>
    <row r="568" spans="1:43" s="15" customFormat="1" ht="20.149999999999999"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row>
    <row r="569" spans="1:43" s="15" customFormat="1" ht="20.149999999999999"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row>
    <row r="570" spans="1:43" s="15" customFormat="1" ht="20.149999999999999"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row>
    <row r="571" spans="1:43" s="15" customFormat="1" ht="20.149999999999999"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row>
    <row r="572" spans="1:43" s="15" customFormat="1" ht="20.149999999999999"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row>
    <row r="573" spans="1:43" s="15" customFormat="1" ht="20.149999999999999"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row>
    <row r="574" spans="1:43" s="15" customFormat="1" ht="20.149999999999999"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row>
    <row r="575" spans="1:43" s="15" customFormat="1" ht="20.149999999999999"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row>
    <row r="576" spans="1:43" s="15" customFormat="1" ht="20.149999999999999"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row>
    <row r="577" spans="1:43" s="15" customFormat="1" ht="20.149999999999999"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row>
    <row r="578" spans="1:43" s="15" customFormat="1" ht="20.149999999999999"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row>
    <row r="579" spans="1:43" s="15" customFormat="1" ht="20.149999999999999"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row>
    <row r="580" spans="1:43" s="15" customFormat="1" ht="20.149999999999999"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row>
    <row r="581" spans="1:43" s="15" customFormat="1" ht="20.149999999999999"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row>
    <row r="582" spans="1:43" s="15" customFormat="1" ht="20.149999999999999"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row>
    <row r="583" spans="1:43" s="15" customFormat="1" ht="20.149999999999999"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row>
    <row r="584" spans="1:43" s="15" customFormat="1" ht="20.149999999999999"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row>
    <row r="585" spans="1:43" s="15" customFormat="1" ht="20.149999999999999"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row>
    <row r="586" spans="1:43" s="15" customFormat="1" ht="20.149999999999999"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row>
    <row r="587" spans="1:43" s="15" customFormat="1" ht="20.149999999999999"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row>
    <row r="588" spans="1:43" s="15" customFormat="1" ht="20.149999999999999"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row>
    <row r="589" spans="1:43" s="15" customFormat="1" ht="20.149999999999999"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row>
    <row r="590" spans="1:43" s="15" customFormat="1" ht="20.149999999999999"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row>
    <row r="591" spans="1:43" s="15" customFormat="1" ht="20.149999999999999"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row>
    <row r="592" spans="1:43" s="15" customFormat="1" ht="20.149999999999999"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row>
    <row r="593" spans="1:43" s="15" customFormat="1" ht="20.149999999999999"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row>
    <row r="594" spans="1:43" s="15" customFormat="1" ht="20.149999999999999"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row>
    <row r="595" spans="1:43" s="15" customFormat="1" ht="20.149999999999999"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row>
    <row r="596" spans="1:43" s="15" customFormat="1" ht="20.149999999999999"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row>
    <row r="597" spans="1:43" s="15" customFormat="1" ht="20.149999999999999"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row>
    <row r="598" spans="1:43" s="15" customFormat="1" ht="20.149999999999999"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row>
    <row r="599" spans="1:43" s="15" customFormat="1" ht="20.149999999999999"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row>
    <row r="600" spans="1:43" s="15" customFormat="1" ht="20.149999999999999"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row>
    <row r="601" spans="1:43" s="15" customFormat="1" ht="20.149999999999999"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row>
    <row r="602" spans="1:43" s="15" customFormat="1" ht="20.149999999999999"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row>
    <row r="603" spans="1:43" s="15" customFormat="1" ht="20.149999999999999"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row>
    <row r="604" spans="1:43" s="15" customFormat="1" ht="20.149999999999999"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row>
    <row r="605" spans="1:43" s="15" customFormat="1" ht="20.149999999999999"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row>
    <row r="606" spans="1:43" s="15" customFormat="1" ht="20.149999999999999"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row>
    <row r="607" spans="1:43" s="15" customFormat="1" ht="20.149999999999999"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row>
    <row r="608" spans="1:43" s="15" customFormat="1" ht="20.149999999999999"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row>
    <row r="609" spans="1:43" s="15" customFormat="1" ht="20.149999999999999"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row>
    <row r="610" spans="1:43" s="15" customFormat="1" ht="20.149999999999999"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row>
    <row r="611" spans="1:43" s="15" customFormat="1" ht="20.149999999999999"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row>
    <row r="612" spans="1:43" s="15" customFormat="1" ht="20.149999999999999"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row>
    <row r="613" spans="1:43" s="15" customFormat="1" ht="20.149999999999999"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row>
    <row r="614" spans="1:43" s="15" customFormat="1" ht="20.149999999999999"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row>
    <row r="615" spans="1:43" s="15" customFormat="1" ht="20.149999999999999"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row>
    <row r="616" spans="1:43" s="15" customFormat="1" ht="20.149999999999999"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row>
    <row r="617" spans="1:43" s="15" customFormat="1" ht="20.149999999999999"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row>
    <row r="618" spans="1:43" s="15" customFormat="1" ht="20.149999999999999"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row>
    <row r="619" spans="1:43" s="15" customFormat="1" ht="20.149999999999999"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row>
    <row r="620" spans="1:43" s="15" customFormat="1" ht="20.149999999999999"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row>
    <row r="621" spans="1:43" s="15" customFormat="1" ht="20.149999999999999"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row>
    <row r="622" spans="1:43" s="15" customFormat="1" ht="20.149999999999999"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row>
    <row r="623" spans="1:43" s="15" customFormat="1" ht="20.149999999999999"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row>
    <row r="624" spans="1:43" s="15" customFormat="1" ht="20.149999999999999"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row>
    <row r="625" spans="1:43" s="15" customFormat="1" ht="20.149999999999999"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row>
    <row r="626" spans="1:43" s="15" customFormat="1" ht="20.149999999999999"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row>
    <row r="627" spans="1:43" s="15" customFormat="1" ht="20.149999999999999"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row>
    <row r="628" spans="1:43" s="15" customFormat="1" ht="20.149999999999999"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row>
    <row r="629" spans="1:43" s="15" customFormat="1" ht="20.149999999999999"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row>
    <row r="630" spans="1:43" s="15" customFormat="1" ht="20.149999999999999"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row>
    <row r="631" spans="1:43" s="15" customFormat="1" ht="20.149999999999999"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row>
    <row r="632" spans="1:43" s="15" customFormat="1" ht="20.149999999999999"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row>
    <row r="633" spans="1:43" s="15" customFormat="1" ht="20.149999999999999"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row>
    <row r="634" spans="1:43" s="15" customFormat="1" ht="20.149999999999999"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row>
    <row r="635" spans="1:43" s="15" customFormat="1" ht="20.149999999999999"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row>
    <row r="636" spans="1:43" s="15" customFormat="1" ht="20.149999999999999"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row>
    <row r="637" spans="1:43" s="15" customFormat="1" ht="20.149999999999999"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row>
    <row r="638" spans="1:43" s="15" customFormat="1" ht="20.149999999999999"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row>
    <row r="639" spans="1:43" s="15" customFormat="1" ht="20.149999999999999"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row>
    <row r="640" spans="1:43" s="15" customFormat="1" ht="20.149999999999999"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row>
    <row r="641" spans="1:43" s="15" customFormat="1" ht="20.149999999999999"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row>
    <row r="642" spans="1:43" s="15" customFormat="1" ht="20.149999999999999"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row>
    <row r="643" spans="1:43" s="15" customFormat="1" ht="20.149999999999999"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row>
    <row r="644" spans="1:43" s="15" customFormat="1" ht="20.149999999999999"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row>
    <row r="645" spans="1:43" s="15" customFormat="1" ht="20.149999999999999"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row>
    <row r="646" spans="1:43" s="15" customFormat="1" ht="20.149999999999999"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row>
    <row r="647" spans="1:43" s="15" customFormat="1" ht="20.149999999999999"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row>
    <row r="648" spans="1:43" s="15" customFormat="1" ht="20.149999999999999"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row>
    <row r="649" spans="1:43" s="15" customFormat="1" ht="20.149999999999999"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row>
    <row r="650" spans="1:43" s="15" customFormat="1" ht="20.149999999999999"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row>
    <row r="651" spans="1:43" s="15" customFormat="1" ht="20.149999999999999"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row>
    <row r="652" spans="1:43" s="15" customFormat="1" ht="20.149999999999999"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row>
    <row r="653" spans="1:43" s="15" customFormat="1" ht="20.149999999999999"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row>
    <row r="654" spans="1:43" s="15" customFormat="1" ht="20.149999999999999"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row>
    <row r="655" spans="1:43" s="15" customFormat="1" ht="20.149999999999999"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row>
    <row r="656" spans="1:43" s="15" customFormat="1" ht="20.149999999999999"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row>
    <row r="657" spans="1:43" s="15" customFormat="1" ht="20.149999999999999"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row>
    <row r="658" spans="1:43" s="15" customFormat="1" ht="20.149999999999999"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row>
    <row r="659" spans="1:43" s="15" customFormat="1" ht="20.149999999999999"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row>
    <row r="660" spans="1:43" s="15" customFormat="1" ht="20.149999999999999"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row>
    <row r="661" spans="1:43" s="15" customFormat="1" ht="20.149999999999999"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row>
    <row r="662" spans="1:43" s="15" customFormat="1" ht="20.149999999999999"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row>
    <row r="663" spans="1:43" s="15" customFormat="1" ht="20.149999999999999"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row>
    <row r="664" spans="1:43" s="15" customFormat="1" ht="20.149999999999999"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row>
    <row r="665" spans="1:43" s="15" customFormat="1" ht="20.149999999999999"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row>
    <row r="666" spans="1:43" s="15" customFormat="1" ht="20.149999999999999"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row>
    <row r="667" spans="1:43" s="15" customFormat="1" ht="20.149999999999999"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row>
    <row r="668" spans="1:43" s="15" customFormat="1" ht="20.149999999999999"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row>
    <row r="669" spans="1:43" s="15" customFormat="1" ht="20.149999999999999"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row>
    <row r="670" spans="1:43" s="15" customFormat="1" ht="20.149999999999999"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row>
    <row r="671" spans="1:43" s="15" customFormat="1" ht="20.149999999999999"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row>
    <row r="672" spans="1:43" s="15" customFormat="1" ht="20.149999999999999"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row>
    <row r="673" spans="1:43" s="15" customFormat="1" ht="20.149999999999999"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row>
    <row r="674" spans="1:43" s="15" customFormat="1" ht="20.149999999999999"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row>
    <row r="675" spans="1:43" s="15" customFormat="1" ht="20.149999999999999"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row>
    <row r="676" spans="1:43" s="15" customFormat="1" ht="20.149999999999999"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row>
    <row r="677" spans="1:43" s="15" customFormat="1" ht="20.149999999999999"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row>
    <row r="678" spans="1:43" s="15" customFormat="1" ht="20.149999999999999"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row>
    <row r="679" spans="1:43" s="15" customFormat="1" ht="20.149999999999999"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row>
    <row r="680" spans="1:43" s="15" customFormat="1" ht="20.149999999999999"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row>
    <row r="681" spans="1:43" s="15" customFormat="1" ht="20.149999999999999"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row>
    <row r="682" spans="1:43" s="15" customFormat="1" ht="20.149999999999999"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row>
    <row r="683" spans="1:43" s="15" customFormat="1" ht="20.149999999999999"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row>
    <row r="684" spans="1:43" s="15" customFormat="1" ht="20.149999999999999"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row>
    <row r="685" spans="1:43" s="15" customFormat="1" ht="20.149999999999999"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row>
    <row r="686" spans="1:43" s="15" customFormat="1" ht="20.149999999999999"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row>
    <row r="687" spans="1:43" s="15" customFormat="1" ht="20.149999999999999"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row>
    <row r="688" spans="1:43" s="15" customFormat="1" ht="20.149999999999999"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row>
    <row r="689" spans="1:43" s="15" customFormat="1" ht="20.149999999999999"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row>
    <row r="690" spans="1:43" s="15" customFormat="1" ht="20.149999999999999"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row>
    <row r="691" spans="1:43" s="15" customFormat="1" ht="20.149999999999999"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row>
    <row r="692" spans="1:43" s="15" customFormat="1" ht="20.149999999999999"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row>
    <row r="693" spans="1:43" s="15" customFormat="1" ht="20.149999999999999"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row>
    <row r="694" spans="1:43" s="15" customFormat="1" ht="20.149999999999999"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row>
    <row r="695" spans="1:43" s="15" customFormat="1" ht="20.149999999999999"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row>
    <row r="696" spans="1:43" s="15" customFormat="1" ht="20.149999999999999"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row>
    <row r="697" spans="1:43" s="15" customFormat="1" ht="20.149999999999999"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row>
    <row r="698" spans="1:43" s="15" customFormat="1" ht="20.149999999999999"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row>
    <row r="699" spans="1:43" s="15" customFormat="1" ht="20.149999999999999"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row>
    <row r="700" spans="1:43" s="15" customFormat="1" ht="20.149999999999999"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row>
    <row r="701" spans="1:43" s="15" customFormat="1" ht="20.149999999999999"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row>
    <row r="702" spans="1:43" s="15" customFormat="1" ht="20.149999999999999"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row>
    <row r="703" spans="1:43" s="15" customFormat="1" ht="20.149999999999999"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row>
    <row r="704" spans="1:43" s="15" customFormat="1" ht="20.149999999999999"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row>
    <row r="705" spans="1:43" s="15" customFormat="1" ht="20.149999999999999"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row>
    <row r="706" spans="1:43" s="15" customFormat="1" ht="20.149999999999999"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row>
    <row r="707" spans="1:43" s="15" customFormat="1" ht="20.149999999999999"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row>
    <row r="708" spans="1:43" s="15" customFormat="1" ht="20.149999999999999"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row>
    <row r="709" spans="1:43" s="15" customFormat="1" ht="20.149999999999999"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row>
    <row r="710" spans="1:43" s="15" customFormat="1" ht="20.149999999999999"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row>
    <row r="711" spans="1:43" s="15" customFormat="1" ht="20.149999999999999"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row>
    <row r="712" spans="1:43" s="15" customFormat="1" ht="20.149999999999999"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row>
    <row r="713" spans="1:43" s="15" customFormat="1" ht="20.149999999999999"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row>
    <row r="714" spans="1:43" s="15" customFormat="1" ht="20.149999999999999"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row>
    <row r="715" spans="1:43" s="15" customFormat="1" ht="20.149999999999999"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row>
    <row r="716" spans="1:43" s="15" customFormat="1" ht="20.149999999999999"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row>
    <row r="717" spans="1:43" s="15" customFormat="1" ht="20.149999999999999"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row>
    <row r="718" spans="1:43" s="15" customFormat="1" ht="20.149999999999999"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row>
    <row r="719" spans="1:43" s="15" customFormat="1" ht="20.149999999999999"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row>
    <row r="720" spans="1:43" s="15" customFormat="1" ht="20.149999999999999"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row>
    <row r="721" spans="1:43" s="15" customFormat="1" ht="20.149999999999999"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row>
    <row r="722" spans="1:43" s="15" customFormat="1" ht="20.149999999999999"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row>
    <row r="723" spans="1:43" s="15" customFormat="1" ht="20.149999999999999"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row>
    <row r="724" spans="1:43" s="15" customFormat="1" ht="20.149999999999999"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row>
    <row r="725" spans="1:43" s="15" customFormat="1" ht="20.149999999999999"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row>
    <row r="726" spans="1:43" s="15" customFormat="1" ht="20.149999999999999"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row>
    <row r="727" spans="1:43" s="15" customFormat="1" ht="20.149999999999999"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row>
    <row r="728" spans="1:43" s="15" customFormat="1" ht="20.149999999999999"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row>
    <row r="729" spans="1:43" s="15" customFormat="1" ht="20.149999999999999"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row>
    <row r="730" spans="1:43" s="15" customFormat="1" ht="20.149999999999999"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row>
    <row r="731" spans="1:43" s="15" customFormat="1" ht="20.149999999999999"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row>
    <row r="732" spans="1:43" s="15" customFormat="1" ht="20.149999999999999"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row>
    <row r="733" spans="1:43" s="15" customFormat="1" ht="20.149999999999999"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row>
    <row r="734" spans="1:43" s="15" customFormat="1" ht="20.149999999999999"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row>
    <row r="735" spans="1:43" s="15" customFormat="1" ht="20.149999999999999"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row>
    <row r="736" spans="1:43" s="15" customFormat="1" ht="20.149999999999999"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row>
    <row r="737" spans="1:43" s="15" customFormat="1" ht="20.149999999999999"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row>
    <row r="738" spans="1:43" s="15" customFormat="1" ht="20.149999999999999"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row>
    <row r="739" spans="1:43" s="15" customFormat="1" ht="20.149999999999999"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row>
    <row r="740" spans="1:43" s="15" customFormat="1" ht="20.149999999999999"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row>
    <row r="741" spans="1:43" s="15" customFormat="1" ht="20.149999999999999"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row>
    <row r="742" spans="1:43" s="15" customFormat="1" ht="20.149999999999999"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row>
    <row r="743" spans="1:43" s="15" customFormat="1" ht="20.149999999999999"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row>
    <row r="744" spans="1:43" s="15" customFormat="1" ht="20.149999999999999"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row>
    <row r="745" spans="1:43" s="15" customFormat="1" ht="20.149999999999999"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row>
    <row r="746" spans="1:43" s="15" customFormat="1" ht="20.149999999999999"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row>
    <row r="747" spans="1:43" s="15" customFormat="1" ht="20.149999999999999"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row>
    <row r="748" spans="1:43" s="15" customFormat="1" ht="20.149999999999999"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row>
    <row r="749" spans="1:43" s="15" customFormat="1" ht="20.149999999999999"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row>
    <row r="750" spans="1:43" s="15" customFormat="1" ht="20.149999999999999"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row>
    <row r="751" spans="1:43" s="15" customFormat="1" ht="20.149999999999999"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row>
    <row r="752" spans="1:43" s="15" customFormat="1" ht="20.149999999999999"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row>
    <row r="753" spans="1:43" s="15" customFormat="1" ht="20.149999999999999"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row>
    <row r="754" spans="1:43" s="15" customFormat="1" ht="20.149999999999999"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row>
    <row r="755" spans="1:43" s="15" customFormat="1" ht="20.149999999999999"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row>
    <row r="756" spans="1:43" s="15" customFormat="1" ht="20.149999999999999"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row>
    <row r="757" spans="1:43" s="15" customFormat="1" ht="20.149999999999999"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row>
    <row r="758" spans="1:43" s="15" customFormat="1" ht="20.149999999999999"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row>
    <row r="759" spans="1:43" s="15" customFormat="1" ht="20.149999999999999"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row>
    <row r="760" spans="1:43" s="15" customFormat="1" ht="20.149999999999999"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row>
    <row r="761" spans="1:43" s="15" customFormat="1" ht="20.149999999999999"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row>
    <row r="762" spans="1:43" s="15" customFormat="1" ht="20.149999999999999"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row>
    <row r="763" spans="1:43" s="15" customFormat="1" ht="20.149999999999999"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row>
    <row r="764" spans="1:43" s="15" customFormat="1" ht="20.149999999999999"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row>
    <row r="765" spans="1:43" s="15" customFormat="1" ht="20.149999999999999"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row>
    <row r="766" spans="1:43" s="15" customFormat="1" ht="20.149999999999999"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row>
    <row r="767" spans="1:43" s="15" customFormat="1" ht="20.149999999999999"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row>
    <row r="768" spans="1:43" s="15" customFormat="1" ht="20.149999999999999"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row>
    <row r="769" spans="1:43" s="15" customFormat="1" ht="20.149999999999999"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row>
    <row r="770" spans="1:43" s="15" customFormat="1" ht="20.149999999999999"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row>
    <row r="771" spans="1:43" s="15" customFormat="1" ht="20.149999999999999"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row>
    <row r="772" spans="1:43" s="15" customFormat="1" ht="20.149999999999999"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row>
    <row r="773" spans="1:43" s="15" customFormat="1" ht="20.149999999999999"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row>
    <row r="774" spans="1:43" s="15" customFormat="1" ht="20.149999999999999"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row>
    <row r="775" spans="1:43" s="15" customFormat="1" ht="20.149999999999999"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row>
    <row r="776" spans="1:43" s="15" customFormat="1" ht="20.149999999999999"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row>
    <row r="777" spans="1:43" s="15" customFormat="1" ht="20.149999999999999"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row>
    <row r="778" spans="1:43" s="15" customFormat="1" ht="20.149999999999999"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row>
    <row r="779" spans="1:43" s="15" customFormat="1" ht="20.149999999999999"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row>
    <row r="780" spans="1:43" s="15" customFormat="1" ht="20.149999999999999"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row>
    <row r="781" spans="1:43" s="15" customFormat="1" ht="20.149999999999999"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row>
    <row r="782" spans="1:43" s="15" customFormat="1" ht="20.149999999999999"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row>
    <row r="783" spans="1:43" s="15" customFormat="1" ht="20.149999999999999"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row>
    <row r="784" spans="1:43" s="15" customFormat="1" ht="20.149999999999999"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row>
    <row r="785" spans="1:43" s="15" customFormat="1" ht="20.149999999999999"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row>
    <row r="786" spans="1:43" s="15" customFormat="1" ht="20.149999999999999"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row>
    <row r="787" spans="1:43" s="15" customFormat="1" ht="20.149999999999999"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row>
    <row r="788" spans="1:43" s="15" customFormat="1" ht="20.149999999999999"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row>
    <row r="789" spans="1:43" s="15" customFormat="1" ht="20.149999999999999"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row>
    <row r="790" spans="1:43" s="15" customFormat="1" ht="20.149999999999999"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row>
    <row r="791" spans="1:43" s="15" customFormat="1" ht="20.149999999999999"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row>
    <row r="792" spans="1:43" s="15" customFormat="1" ht="20.149999999999999"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row>
    <row r="793" spans="1:43" s="15" customFormat="1" ht="20.149999999999999"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row>
    <row r="794" spans="1:43" s="15" customFormat="1" ht="20.149999999999999"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row>
    <row r="795" spans="1:43" s="15" customFormat="1" ht="20.149999999999999"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row>
    <row r="796" spans="1:43" s="15" customFormat="1" ht="20.149999999999999"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row>
    <row r="797" spans="1:43" s="15" customFormat="1" ht="20.149999999999999"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row>
    <row r="798" spans="1:43" s="15" customFormat="1" ht="20.149999999999999"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row>
    <row r="799" spans="1:43" s="15" customFormat="1" ht="20.149999999999999"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row>
    <row r="800" spans="1:43" s="15" customFormat="1" ht="20.149999999999999"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row>
    <row r="801" spans="1:43" s="15" customFormat="1" ht="20.149999999999999"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row>
    <row r="802" spans="1:43" s="15" customFormat="1" ht="20.149999999999999"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row>
    <row r="803" spans="1:43" s="15" customFormat="1" ht="20.149999999999999"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row>
    <row r="804" spans="1:43" s="15" customFormat="1" ht="20.149999999999999"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row>
    <row r="805" spans="1:43" s="15" customFormat="1" ht="20.149999999999999"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row>
    <row r="806" spans="1:43" s="15" customFormat="1" ht="20.149999999999999"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row>
    <row r="807" spans="1:43" s="15" customFormat="1" ht="20.149999999999999"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row>
    <row r="808" spans="1:43" s="15" customFormat="1" ht="20.149999999999999"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row>
    <row r="809" spans="1:43" s="15" customFormat="1" ht="20.149999999999999"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row>
    <row r="810" spans="1:43" s="15" customFormat="1" ht="20.149999999999999"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row>
    <row r="811" spans="1:43" s="15" customFormat="1" ht="20.149999999999999"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row>
    <row r="812" spans="1:43" s="15" customFormat="1" ht="20.149999999999999"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row>
    <row r="813" spans="1:43" s="15" customFormat="1" ht="20.149999999999999"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row>
    <row r="814" spans="1:43" s="15" customFormat="1" ht="20.149999999999999"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row>
    <row r="815" spans="1:43" s="15" customFormat="1" ht="20.149999999999999"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row>
    <row r="816" spans="1:43" s="15" customFormat="1" ht="20.149999999999999"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row>
    <row r="817" spans="1:43" s="15" customFormat="1" ht="20.149999999999999"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row>
    <row r="818" spans="1:43" s="15" customFormat="1" ht="20.149999999999999"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row>
    <row r="819" spans="1:43" s="15" customFormat="1" ht="20.149999999999999"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row>
    <row r="820" spans="1:43" s="15" customFormat="1" ht="20.149999999999999"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row>
    <row r="821" spans="1:43" s="15" customFormat="1" ht="20.149999999999999"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row>
    <row r="822" spans="1:43" s="15" customFormat="1" ht="20.149999999999999"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row>
    <row r="823" spans="1:43" s="15" customFormat="1" ht="20.149999999999999"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row>
    <row r="824" spans="1:43" s="15" customFormat="1" ht="20.149999999999999"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row>
    <row r="825" spans="1:43" s="15" customFormat="1" ht="20.149999999999999"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row>
    <row r="826" spans="1:43" s="15" customFormat="1" ht="20.149999999999999"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row>
    <row r="827" spans="1:43" s="15" customFormat="1" ht="20.149999999999999"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row>
    <row r="828" spans="1:43" s="15" customFormat="1" ht="20.149999999999999"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row>
    <row r="829" spans="1:43" s="15" customFormat="1" ht="20.149999999999999"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row>
    <row r="830" spans="1:43" s="15" customFormat="1" ht="20.149999999999999"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row>
    <row r="831" spans="1:43" s="15" customFormat="1" ht="20.149999999999999"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row>
    <row r="832" spans="1:43" s="15" customFormat="1" ht="20.149999999999999"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row>
    <row r="833" spans="1:43" s="15" customFormat="1" ht="20.149999999999999"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row>
    <row r="834" spans="1:43" s="15" customFormat="1" ht="20.149999999999999"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row>
    <row r="835" spans="1:43" s="15" customFormat="1" ht="20.149999999999999"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row>
    <row r="836" spans="1:43" s="15" customFormat="1" ht="20.149999999999999"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row>
    <row r="837" spans="1:43" s="15" customFormat="1" ht="20.149999999999999"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row>
    <row r="838" spans="1:43" s="15" customFormat="1" ht="20.149999999999999"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row>
    <row r="839" spans="1:43" s="15" customFormat="1" ht="20.149999999999999"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row>
    <row r="840" spans="1:43" s="15" customFormat="1" ht="20.149999999999999"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row>
    <row r="841" spans="1:43" s="15" customFormat="1" ht="20.149999999999999"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row>
    <row r="842" spans="1:43" s="15" customFormat="1" ht="20.149999999999999"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row>
    <row r="843" spans="1:43" s="15" customFormat="1" ht="20.149999999999999"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row>
    <row r="844" spans="1:43" s="15" customFormat="1" ht="20.149999999999999"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row>
    <row r="845" spans="1:43" s="15" customFormat="1" ht="20.149999999999999"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row>
    <row r="846" spans="1:43" s="15" customFormat="1" ht="20.149999999999999"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row>
    <row r="847" spans="1:43" s="15" customFormat="1" ht="20.149999999999999"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row>
    <row r="848" spans="1:43" s="15" customFormat="1" ht="20.149999999999999"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row>
    <row r="849" spans="1:43" s="15" customFormat="1" ht="20.149999999999999"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row>
    <row r="850" spans="1:43" s="15" customFormat="1" ht="20.149999999999999"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row>
    <row r="851" spans="1:43" s="15" customFormat="1" ht="20.149999999999999"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row>
    <row r="852" spans="1:43" s="15" customFormat="1" ht="20.149999999999999"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row>
    <row r="853" spans="1:43" s="15" customFormat="1" ht="20.149999999999999"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row>
    <row r="854" spans="1:43" s="15" customFormat="1" ht="20.149999999999999"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row>
    <row r="855" spans="1:43" s="15" customFormat="1" ht="20.149999999999999"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row>
    <row r="856" spans="1:43" s="15" customFormat="1" ht="20.149999999999999"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row>
    <row r="857" spans="1:43" s="15" customFormat="1" ht="20.149999999999999"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row>
    <row r="858" spans="1:43" s="15" customFormat="1" ht="20.149999999999999"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row>
    <row r="859" spans="1:43" s="15" customFormat="1" ht="20.149999999999999"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row>
    <row r="860" spans="1:43" s="15" customFormat="1" ht="20.149999999999999"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row>
    <row r="861" spans="1:43" s="15" customFormat="1" ht="20.149999999999999"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row>
    <row r="862" spans="1:43" s="15" customFormat="1" ht="20.149999999999999"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row>
    <row r="863" spans="1:43" s="15" customFormat="1" ht="20.149999999999999"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row>
    <row r="864" spans="1:43" s="15" customFormat="1" ht="20.149999999999999"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row>
    <row r="865" spans="1:43" s="15" customFormat="1" ht="20.149999999999999"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row>
    <row r="866" spans="1:43" s="15" customFormat="1" ht="20.149999999999999"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row>
    <row r="867" spans="1:43" s="15" customFormat="1" ht="20.149999999999999"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row>
    <row r="868" spans="1:43" s="15" customFormat="1" ht="20.149999999999999"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row>
    <row r="869" spans="1:43" s="15" customFormat="1" ht="20.149999999999999"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row>
    <row r="870" spans="1:43" s="15" customFormat="1" ht="20.149999999999999"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row>
    <row r="871" spans="1:43" s="15" customFormat="1" ht="20.149999999999999"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row>
    <row r="872" spans="1:43" s="15" customFormat="1" ht="20.149999999999999"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row>
    <row r="873" spans="1:43" s="15" customFormat="1" ht="20.149999999999999"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row>
    <row r="874" spans="1:43" s="15" customFormat="1" ht="20.149999999999999"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row>
    <row r="875" spans="1:43" s="15" customFormat="1" ht="20.149999999999999"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row>
    <row r="876" spans="1:43" s="15" customFormat="1" ht="20.149999999999999"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row>
    <row r="877" spans="1:43" s="15" customFormat="1" ht="20.149999999999999"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row>
    <row r="878" spans="1:43" s="15" customFormat="1" ht="20.149999999999999"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row>
    <row r="879" spans="1:43" s="15" customFormat="1" ht="20.149999999999999"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row>
    <row r="880" spans="1:43" s="15" customFormat="1" ht="20.149999999999999"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row>
    <row r="881" spans="1:43" s="15" customFormat="1" ht="20.149999999999999"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row>
    <row r="882" spans="1:43" s="15" customFormat="1" ht="20.149999999999999"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row>
    <row r="883" spans="1:43" s="15" customFormat="1" ht="20.149999999999999"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row>
    <row r="884" spans="1:43" s="15" customFormat="1" ht="20.149999999999999"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row>
    <row r="885" spans="1:43" s="15" customFormat="1" ht="20.149999999999999"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row>
    <row r="886" spans="1:43" s="15" customFormat="1" ht="20.149999999999999"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row>
    <row r="887" spans="1:43" s="15" customFormat="1" ht="20.149999999999999"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row>
    <row r="888" spans="1:43" s="15" customFormat="1" ht="20.149999999999999"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row>
    <row r="889" spans="1:43" s="15" customFormat="1" ht="20.149999999999999"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row>
    <row r="890" spans="1:43" s="15" customFormat="1" ht="20.149999999999999"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row>
    <row r="891" spans="1:43" s="15" customFormat="1" ht="20.149999999999999"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row>
    <row r="892" spans="1:43" s="15" customFormat="1" ht="20.149999999999999"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row>
    <row r="893" spans="1:43" s="15" customFormat="1" ht="20.149999999999999"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row>
    <row r="894" spans="1:43" s="15" customFormat="1" ht="20.149999999999999"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row>
    <row r="895" spans="1:43" s="15" customFormat="1" ht="20.149999999999999"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row>
    <row r="896" spans="1:43" s="15" customFormat="1" ht="20.149999999999999"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row>
    <row r="897" spans="1:43" s="15" customFormat="1" ht="20.149999999999999"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row>
    <row r="898" spans="1:43" s="15" customFormat="1" ht="20.149999999999999"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row>
    <row r="899" spans="1:43" s="15" customFormat="1" ht="20.149999999999999"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row>
    <row r="900" spans="1:43" s="15" customFormat="1" ht="20.149999999999999"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row>
    <row r="901" spans="1:43" s="15" customFormat="1" ht="20.149999999999999"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row>
    <row r="902" spans="1:43" s="15" customFormat="1" ht="20.149999999999999"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row>
    <row r="903" spans="1:43" s="15" customFormat="1" ht="20.149999999999999"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row>
    <row r="904" spans="1:43" s="15" customFormat="1" ht="20.149999999999999"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row>
    <row r="905" spans="1:43" s="15" customFormat="1" ht="20.149999999999999"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row>
    <row r="906" spans="1:43" s="15" customFormat="1" ht="20.149999999999999"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row>
    <row r="907" spans="1:43" s="15" customFormat="1" ht="20.149999999999999"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row>
    <row r="908" spans="1:43" s="15" customFormat="1" ht="20.149999999999999"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row>
    <row r="909" spans="1:43" s="15" customFormat="1" ht="20.149999999999999"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row>
    <row r="910" spans="1:43" s="15" customFormat="1" ht="20.149999999999999"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row>
    <row r="911" spans="1:43" s="15" customFormat="1" ht="20.149999999999999"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row>
    <row r="912" spans="1:43" s="15" customFormat="1" ht="20.149999999999999"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row>
    <row r="913" spans="1:43" s="15" customFormat="1" ht="20.149999999999999"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row>
    <row r="914" spans="1:43" s="15" customFormat="1" ht="20.149999999999999"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row>
    <row r="915" spans="1:43" s="15" customFormat="1" ht="20.149999999999999"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row>
    <row r="916" spans="1:43" s="15" customFormat="1" ht="20.149999999999999"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row>
    <row r="917" spans="1:43" s="15" customFormat="1" ht="20.149999999999999"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row>
    <row r="918" spans="1:43" s="15" customFormat="1" ht="20.149999999999999"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row>
    <row r="919" spans="1:43" s="15" customFormat="1" ht="20.149999999999999"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row>
    <row r="920" spans="1:43" s="15" customFormat="1" ht="20.149999999999999"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row>
    <row r="921" spans="1:43" s="15" customFormat="1" ht="20.149999999999999"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row>
    <row r="922" spans="1:43" s="15" customFormat="1" ht="20.149999999999999"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row>
    <row r="923" spans="1:43" s="15" customFormat="1" ht="20.149999999999999"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row>
    <row r="924" spans="1:43" s="15" customFormat="1" ht="20.149999999999999"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row>
    <row r="925" spans="1:43" s="15" customFormat="1" ht="20.149999999999999"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row>
    <row r="926" spans="1:43" s="15" customFormat="1" ht="20.149999999999999"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row>
    <row r="927" spans="1:43" s="15" customFormat="1" ht="20.149999999999999"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row>
    <row r="928" spans="1:43" s="15" customFormat="1" ht="20.149999999999999"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row>
    <row r="929" spans="1:43" s="15" customFormat="1" ht="20.149999999999999"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row>
    <row r="930" spans="1:43" s="15" customFormat="1" ht="20.149999999999999"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row>
    <row r="931" spans="1:43" s="15" customFormat="1" ht="20.149999999999999"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row>
    <row r="932" spans="1:43" s="15" customFormat="1" ht="20.149999999999999"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row>
    <row r="933" spans="1:43" s="15" customFormat="1" ht="20.149999999999999"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row>
    <row r="934" spans="1:43" s="15" customFormat="1" ht="20.149999999999999"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row>
    <row r="935" spans="1:43" s="15" customFormat="1" ht="20.149999999999999"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row>
    <row r="936" spans="1:43" s="15" customFormat="1" ht="20.149999999999999"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row>
    <row r="937" spans="1:43" s="15" customFormat="1" ht="20.149999999999999"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row>
    <row r="938" spans="1:43" s="15" customFormat="1" ht="20.149999999999999"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row>
    <row r="939" spans="1:43" s="15" customFormat="1" ht="20.149999999999999"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row>
    <row r="940" spans="1:43" s="15" customFormat="1" ht="20.149999999999999"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row>
    <row r="941" spans="1:43" s="15" customFormat="1" ht="20.149999999999999"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row>
    <row r="942" spans="1:43" s="15" customFormat="1" ht="20.149999999999999"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row>
    <row r="943" spans="1:43" s="15" customFormat="1" ht="20.149999999999999"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row>
    <row r="944" spans="1:43" s="15" customFormat="1" ht="20.149999999999999"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row>
    <row r="945" spans="1:43" s="15" customFormat="1" ht="20.149999999999999"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row>
    <row r="946" spans="1:43" s="15" customFormat="1" ht="20.149999999999999"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row>
    <row r="947" spans="1:43" s="15" customFormat="1" ht="20.149999999999999"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row>
    <row r="948" spans="1:43" s="15" customFormat="1" ht="20.149999999999999"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row>
    <row r="949" spans="1:43" s="15" customFormat="1" ht="20.149999999999999"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row>
    <row r="950" spans="1:43" s="15" customFormat="1" ht="20.149999999999999"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row>
    <row r="951" spans="1:43" s="15" customFormat="1" ht="20.149999999999999"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row>
    <row r="952" spans="1:43" s="15" customFormat="1" ht="20.149999999999999"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row>
    <row r="953" spans="1:43" s="15" customFormat="1" ht="20.149999999999999"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row>
    <row r="954" spans="1:43" s="15" customFormat="1" ht="20.149999999999999"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row>
    <row r="955" spans="1:43" s="15" customFormat="1" ht="20.149999999999999"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row>
    <row r="956" spans="1:43" s="15" customFormat="1" ht="20.149999999999999"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row>
    <row r="957" spans="1:43" s="15" customFormat="1" ht="20.149999999999999"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row>
    <row r="958" spans="1:43" s="15" customFormat="1" ht="20.149999999999999"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row>
    <row r="959" spans="1:43" s="15" customFormat="1" ht="20.149999999999999"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row>
    <row r="960" spans="1:43" s="15" customFormat="1" ht="20.149999999999999"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row>
    <row r="961" spans="1:43" s="15" customFormat="1" ht="20.149999999999999"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row>
    <row r="962" spans="1:43" s="15" customFormat="1" ht="20.149999999999999"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row>
    <row r="963" spans="1:43" s="15" customFormat="1" ht="20.149999999999999"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row>
    <row r="964" spans="1:43" s="15" customFormat="1" ht="20.149999999999999"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row>
    <row r="965" spans="1:43" s="15" customFormat="1" ht="20.149999999999999"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row>
    <row r="966" spans="1:43" s="15" customFormat="1" ht="20.149999999999999"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row>
    <row r="967" spans="1:43" s="15" customFormat="1" ht="20.149999999999999"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row>
    <row r="968" spans="1:43" s="15" customFormat="1" ht="20.149999999999999"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row>
    <row r="969" spans="1:43" s="15" customFormat="1" ht="20.149999999999999"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row>
    <row r="970" spans="1:43" s="15" customFormat="1" ht="20.149999999999999"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row>
    <row r="971" spans="1:43" s="15" customFormat="1" ht="20.149999999999999"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row>
    <row r="972" spans="1:43" s="15" customFormat="1" ht="20.149999999999999"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row>
    <row r="973" spans="1:43" s="15" customFormat="1" ht="20.149999999999999"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row>
    <row r="974" spans="1:43" s="15" customFormat="1" ht="20.149999999999999"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row>
  </sheetData>
  <sheetProtection password="D4F4" sheet="1" selectLockedCells="1"/>
  <mergeCells count="132">
    <mergeCell ref="G15:I15"/>
    <mergeCell ref="J15:L15"/>
    <mergeCell ref="J16:L16"/>
    <mergeCell ref="A16:I16"/>
    <mergeCell ref="A17:F17"/>
    <mergeCell ref="G17:I17"/>
    <mergeCell ref="J17:L17"/>
    <mergeCell ref="AJ4:AQ4"/>
    <mergeCell ref="A13:F13"/>
    <mergeCell ref="G13:I13"/>
    <mergeCell ref="J13:L13"/>
    <mergeCell ref="J14:L14"/>
    <mergeCell ref="A14:I14"/>
    <mergeCell ref="A6:F8"/>
    <mergeCell ref="M6:AQ6"/>
    <mergeCell ref="G6:I8"/>
    <mergeCell ref="O4:X4"/>
    <mergeCell ref="A15:F15"/>
    <mergeCell ref="AB2:AI2"/>
    <mergeCell ref="X2:AA2"/>
    <mergeCell ref="A12:I12"/>
    <mergeCell ref="A11:F11"/>
    <mergeCell ref="G11:I11"/>
    <mergeCell ref="J11:L11"/>
    <mergeCell ref="J12:L12"/>
    <mergeCell ref="M2:P2"/>
    <mergeCell ref="E4:H4"/>
    <mergeCell ref="Q2:U2"/>
    <mergeCell ref="A2:D2"/>
    <mergeCell ref="E2:H2"/>
    <mergeCell ref="J6:L8"/>
    <mergeCell ref="A10:I10"/>
    <mergeCell ref="A9:F9"/>
    <mergeCell ref="G9:I9"/>
    <mergeCell ref="J9:L9"/>
    <mergeCell ref="J10:L10"/>
    <mergeCell ref="AF4:AI4"/>
    <mergeCell ref="J28:L28"/>
    <mergeCell ref="A28:I28"/>
    <mergeCell ref="A25:F25"/>
    <mergeCell ref="G25:I25"/>
    <mergeCell ref="J25:L25"/>
    <mergeCell ref="J26:L26"/>
    <mergeCell ref="A26:I26"/>
    <mergeCell ref="A27:F27"/>
    <mergeCell ref="G27:I27"/>
    <mergeCell ref="J27:L27"/>
    <mergeCell ref="J30:L30"/>
    <mergeCell ref="A30:I30"/>
    <mergeCell ref="A31:F31"/>
    <mergeCell ref="G31:I31"/>
    <mergeCell ref="J22:L22"/>
    <mergeCell ref="A22:I22"/>
    <mergeCell ref="A23:F23"/>
    <mergeCell ref="A18:I18"/>
    <mergeCell ref="J24:L24"/>
    <mergeCell ref="A24:I24"/>
    <mergeCell ref="A19:F19"/>
    <mergeCell ref="G19:I19"/>
    <mergeCell ref="J19:L19"/>
    <mergeCell ref="G23:I23"/>
    <mergeCell ref="J23:L23"/>
    <mergeCell ref="G21:I21"/>
    <mergeCell ref="J21:L21"/>
    <mergeCell ref="J18:L18"/>
    <mergeCell ref="J20:L20"/>
    <mergeCell ref="A20:I20"/>
    <mergeCell ref="A21:F21"/>
    <mergeCell ref="A29:F29"/>
    <mergeCell ref="G29:I29"/>
    <mergeCell ref="J29:L29"/>
    <mergeCell ref="J31:L31"/>
    <mergeCell ref="A34:I34"/>
    <mergeCell ref="J34:L34"/>
    <mergeCell ref="A35:F35"/>
    <mergeCell ref="G35:I35"/>
    <mergeCell ref="J35:L35"/>
    <mergeCell ref="A32:I32"/>
    <mergeCell ref="J32:L32"/>
    <mergeCell ref="A33:F33"/>
    <mergeCell ref="G33:I33"/>
    <mergeCell ref="J33:L33"/>
    <mergeCell ref="J39:L39"/>
    <mergeCell ref="A40:I40"/>
    <mergeCell ref="J40:L40"/>
    <mergeCell ref="A41:F41"/>
    <mergeCell ref="G41:I41"/>
    <mergeCell ref="J41:L41"/>
    <mergeCell ref="A36:I36"/>
    <mergeCell ref="J36:L36"/>
    <mergeCell ref="A37:F37"/>
    <mergeCell ref="G37:I37"/>
    <mergeCell ref="J37:L37"/>
    <mergeCell ref="A38:I38"/>
    <mergeCell ref="J38:L38"/>
    <mergeCell ref="A54:I54"/>
    <mergeCell ref="J54:L54"/>
    <mergeCell ref="A52:I52"/>
    <mergeCell ref="J52:L52"/>
    <mergeCell ref="A53:F53"/>
    <mergeCell ref="A48:I48"/>
    <mergeCell ref="J48:L48"/>
    <mergeCell ref="J53:L53"/>
    <mergeCell ref="A49:F49"/>
    <mergeCell ref="G49:I49"/>
    <mergeCell ref="G51:I51"/>
    <mergeCell ref="G53:I53"/>
    <mergeCell ref="J51:L51"/>
    <mergeCell ref="AI1:AL1"/>
    <mergeCell ref="AM1:AQ1"/>
    <mergeCell ref="I1:AH1"/>
    <mergeCell ref="J49:L49"/>
    <mergeCell ref="A50:I50"/>
    <mergeCell ref="J50:L50"/>
    <mergeCell ref="A51:F51"/>
    <mergeCell ref="A45:F45"/>
    <mergeCell ref="G45:I45"/>
    <mergeCell ref="J45:L45"/>
    <mergeCell ref="A46:I46"/>
    <mergeCell ref="J46:L46"/>
    <mergeCell ref="A47:F47"/>
    <mergeCell ref="G47:I47"/>
    <mergeCell ref="J47:L47"/>
    <mergeCell ref="A42:I42"/>
    <mergeCell ref="J42:L42"/>
    <mergeCell ref="A43:F43"/>
    <mergeCell ref="G43:I43"/>
    <mergeCell ref="J43:L43"/>
    <mergeCell ref="A44:I44"/>
    <mergeCell ref="J44:L44"/>
    <mergeCell ref="A39:F39"/>
    <mergeCell ref="G39:I39"/>
  </mergeCells>
  <phoneticPr fontId="2" type="noConversion"/>
  <printOptions horizontalCentered="1"/>
  <pageMargins left="0.25" right="0" top="0.5" bottom="0.5" header="0.5" footer="0.5"/>
  <pageSetup firstPageNumber="0" orientation="landscape" useFirstPageNumber="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13"/>
  </sheetPr>
  <dimension ref="A1:AV33"/>
  <sheetViews>
    <sheetView topLeftCell="A5" workbookViewId="0">
      <selection activeCell="J8" sqref="J8:K8"/>
    </sheetView>
  </sheetViews>
  <sheetFormatPr defaultColWidth="2.81640625" defaultRowHeight="20.149999999999999" customHeight="1" x14ac:dyDescent="0.2"/>
  <cols>
    <col min="1" max="13" width="2.81640625" style="14" customWidth="1"/>
    <col min="14" max="14" width="3.54296875" style="14" customWidth="1"/>
    <col min="15" max="15" width="3.36328125" style="14" customWidth="1"/>
    <col min="16" max="17" width="2.81640625" style="14" customWidth="1"/>
    <col min="18" max="18" width="2" style="14" customWidth="1"/>
    <col min="19" max="19" width="2.81640625" style="14" customWidth="1"/>
    <col min="20" max="20" width="2.36328125" style="14" customWidth="1"/>
    <col min="21" max="21" width="2.81640625" style="14" customWidth="1"/>
    <col min="22" max="22" width="2" style="14" customWidth="1"/>
    <col min="23" max="23" width="2.81640625" style="14" customWidth="1"/>
    <col min="24" max="24" width="2.36328125" style="14" customWidth="1"/>
    <col min="25" max="26" width="2.81640625" style="14" customWidth="1"/>
    <col min="27" max="27" width="2.1796875" style="14" customWidth="1"/>
    <col min="28" max="29" width="2.81640625" style="14" customWidth="1"/>
    <col min="30" max="30" width="2.36328125" style="14" customWidth="1"/>
    <col min="31" max="31" width="3.54296875" style="14" customWidth="1"/>
    <col min="32" max="32" width="3.26953125" style="14" customWidth="1"/>
    <col min="33" max="35" width="2.81640625" style="14" customWidth="1"/>
    <col min="36" max="36" width="1.81640625" style="14" customWidth="1"/>
    <col min="37" max="37" width="2.1796875" style="14" customWidth="1"/>
    <col min="38" max="38" width="2.81640625" style="14" customWidth="1"/>
    <col min="39" max="39" width="2.7265625" style="14" customWidth="1"/>
    <col min="40" max="43" width="2.81640625" style="14" customWidth="1"/>
    <col min="44" max="44" width="2.81640625" style="14"/>
    <col min="45" max="45" width="2.36328125" style="14" customWidth="1"/>
    <col min="46" max="46" width="3.54296875" style="14" customWidth="1"/>
    <col min="47" max="47" width="2.26953125" style="14" customWidth="1"/>
    <col min="48" max="48" width="1" style="14" customWidth="1"/>
    <col min="49" max="16384" width="2.81640625" style="14"/>
  </cols>
  <sheetData>
    <row r="1" spans="1:48" ht="20.149999999999999" customHeight="1" x14ac:dyDescent="0.65">
      <c r="A1" s="18"/>
      <c r="B1" s="18"/>
      <c r="C1" s="18"/>
      <c r="D1" s="18"/>
      <c r="E1" s="18"/>
      <c r="F1" s="18"/>
      <c r="G1" s="18"/>
      <c r="H1" s="180" t="s">
        <v>55</v>
      </c>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92" t="s">
        <v>13</v>
      </c>
      <c r="AQ1" s="192"/>
      <c r="AR1" s="179"/>
      <c r="AS1" s="179"/>
      <c r="AT1" s="179"/>
      <c r="AU1" s="179"/>
      <c r="AV1" s="179"/>
    </row>
    <row r="2" spans="1:48" s="15" customFormat="1" ht="20.149999999999999" customHeight="1" x14ac:dyDescent="0.25">
      <c r="A2" s="144" t="s">
        <v>4</v>
      </c>
      <c r="B2" s="144"/>
      <c r="C2" s="144"/>
      <c r="D2" s="144"/>
      <c r="E2" s="155" t="str">
        <f>COVER!B9</f>
        <v xml:space="preserve"> </v>
      </c>
      <c r="F2" s="155"/>
      <c r="G2" s="155"/>
      <c r="H2" s="155"/>
      <c r="I2" s="14"/>
      <c r="J2" s="14"/>
      <c r="K2" s="14"/>
      <c r="L2" s="14"/>
      <c r="M2" s="144" t="s">
        <v>6</v>
      </c>
      <c r="N2" s="144"/>
      <c r="O2" s="144"/>
      <c r="P2" s="144"/>
      <c r="Q2" s="154" t="str">
        <f>COVER!B7</f>
        <v xml:space="preserve"> </v>
      </c>
      <c r="R2" s="154"/>
      <c r="S2" s="154"/>
      <c r="T2" s="154"/>
      <c r="U2" s="154"/>
      <c r="V2" s="14"/>
      <c r="W2" s="14"/>
      <c r="X2" s="144" t="s">
        <v>5</v>
      </c>
      <c r="Y2" s="144"/>
      <c r="Z2" s="144"/>
      <c r="AA2" s="144"/>
      <c r="AB2" s="154" t="str">
        <f>COVER!B3</f>
        <v xml:space="preserve"> </v>
      </c>
      <c r="AC2" s="154"/>
      <c r="AD2" s="154"/>
      <c r="AE2" s="154"/>
      <c r="AF2" s="154"/>
      <c r="AG2" s="154"/>
      <c r="AH2" s="154"/>
      <c r="AI2" s="154"/>
      <c r="AJ2" s="154"/>
      <c r="AK2" s="154"/>
    </row>
    <row r="3" spans="1:48" s="15" customFormat="1" ht="5.2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48" s="15" customFormat="1" ht="20.149999999999999" customHeight="1" x14ac:dyDescent="0.25">
      <c r="A4" s="14" t="s">
        <v>182</v>
      </c>
      <c r="C4" s="14"/>
      <c r="D4" s="14"/>
      <c r="E4" s="154" t="str">
        <f>COVER!B11</f>
        <v xml:space="preserve"> </v>
      </c>
      <c r="F4" s="154"/>
      <c r="G4" s="154"/>
      <c r="H4" s="154"/>
      <c r="I4" s="154"/>
      <c r="J4" s="193" t="s">
        <v>183</v>
      </c>
      <c r="K4" s="193"/>
      <c r="L4" s="193"/>
      <c r="M4" s="193"/>
      <c r="N4" s="193"/>
      <c r="O4" s="193"/>
      <c r="P4" s="154" t="str">
        <f>COVER!B13</f>
        <v xml:space="preserve"> </v>
      </c>
      <c r="Q4" s="154">
        <f>COVER!D13</f>
        <v>0</v>
      </c>
      <c r="R4" s="154">
        <f>COVER!E13</f>
        <v>0</v>
      </c>
      <c r="S4" s="154">
        <f>COVER!F13</f>
        <v>0</v>
      </c>
      <c r="T4" s="154">
        <f>COVER!G13</f>
        <v>0</v>
      </c>
      <c r="U4" s="154">
        <f>COVER!H13</f>
        <v>0</v>
      </c>
      <c r="V4" s="154">
        <f>COVER!I13</f>
        <v>0</v>
      </c>
      <c r="W4" s="154">
        <f>COVER!J13</f>
        <v>0</v>
      </c>
      <c r="X4" s="154">
        <f>COVER!K13</f>
        <v>0</v>
      </c>
      <c r="Y4" s="14"/>
      <c r="Z4" s="14"/>
      <c r="AA4" s="14"/>
      <c r="AB4" s="14"/>
      <c r="AC4" s="14"/>
      <c r="AD4" s="14"/>
      <c r="AE4" s="14"/>
      <c r="AF4" s="14"/>
      <c r="AG4" s="193" t="s">
        <v>184</v>
      </c>
      <c r="AH4" s="193"/>
      <c r="AI4" s="193"/>
      <c r="AJ4" s="193"/>
      <c r="AK4" s="193"/>
      <c r="AL4" s="154" t="str">
        <f>COVER!B5</f>
        <v xml:space="preserve"> </v>
      </c>
      <c r="AM4" s="154"/>
      <c r="AN4" s="154"/>
      <c r="AO4" s="154"/>
      <c r="AP4" s="154"/>
      <c r="AQ4" s="154"/>
    </row>
    <row r="5" spans="1:48" ht="20.149999999999999" customHeight="1" x14ac:dyDescent="0.2">
      <c r="A5" s="18"/>
      <c r="B5" s="18"/>
      <c r="C5" s="18"/>
      <c r="D5" s="18"/>
      <c r="E5" s="18"/>
      <c r="F5" s="18"/>
      <c r="G5" s="18"/>
      <c r="H5" s="18"/>
      <c r="I5" s="18"/>
      <c r="J5" s="18"/>
      <c r="K5" s="18"/>
      <c r="L5" s="18"/>
      <c r="M5" s="18"/>
      <c r="N5" s="20"/>
      <c r="O5" s="20"/>
      <c r="P5" s="18"/>
      <c r="Q5" s="18"/>
      <c r="R5" s="18"/>
      <c r="S5" s="20"/>
      <c r="T5" s="20"/>
      <c r="U5" s="20"/>
      <c r="V5" s="20"/>
      <c r="W5" s="20"/>
      <c r="X5" s="20"/>
      <c r="Y5" s="20"/>
      <c r="Z5" s="20"/>
      <c r="AA5" s="20"/>
      <c r="AB5" s="20"/>
      <c r="AC5" s="21"/>
      <c r="AD5" s="21"/>
      <c r="AE5" s="21"/>
      <c r="AF5" s="21"/>
      <c r="AG5" s="21"/>
      <c r="AH5" s="21"/>
      <c r="AI5" s="18"/>
      <c r="AJ5" s="18"/>
      <c r="AK5" s="18"/>
      <c r="AL5" s="18"/>
      <c r="AM5" s="18"/>
      <c r="AN5" s="18"/>
      <c r="AO5" s="18"/>
      <c r="AP5" s="18"/>
      <c r="AQ5" s="18"/>
      <c r="AR5" s="18"/>
      <c r="AS5" s="18"/>
      <c r="AT5" s="18"/>
      <c r="AU5" s="18"/>
      <c r="AV5" s="18"/>
    </row>
    <row r="6" spans="1:48" ht="20.149999999999999" customHeight="1" x14ac:dyDescent="0.25">
      <c r="A6" s="194" t="s">
        <v>0</v>
      </c>
      <c r="B6" s="195"/>
      <c r="C6" s="195"/>
      <c r="D6" s="195"/>
      <c r="E6" s="195"/>
      <c r="F6" s="203" t="s">
        <v>1</v>
      </c>
      <c r="G6" s="203"/>
      <c r="H6" s="212" t="s">
        <v>46</v>
      </c>
      <c r="I6" s="212"/>
      <c r="J6" s="212" t="s">
        <v>47</v>
      </c>
      <c r="K6" s="212"/>
      <c r="L6" s="212" t="s">
        <v>48</v>
      </c>
      <c r="M6" s="212"/>
      <c r="N6" s="212" t="s">
        <v>12</v>
      </c>
      <c r="O6" s="212"/>
      <c r="P6" s="214" t="s">
        <v>52</v>
      </c>
      <c r="Q6" s="214"/>
      <c r="R6" s="215"/>
      <c r="S6" s="220" t="s">
        <v>50</v>
      </c>
      <c r="T6" s="221"/>
      <c r="U6" s="221"/>
      <c r="V6" s="221"/>
      <c r="W6" s="221"/>
      <c r="X6" s="221"/>
      <c r="Y6" s="221"/>
      <c r="Z6" s="221"/>
      <c r="AA6" s="221"/>
      <c r="AB6" s="221"/>
      <c r="AC6" s="221"/>
      <c r="AD6" s="221"/>
      <c r="AE6" s="221"/>
      <c r="AF6" s="221"/>
      <c r="AG6" s="221"/>
      <c r="AH6" s="221"/>
      <c r="AI6" s="214" t="s">
        <v>53</v>
      </c>
      <c r="AJ6" s="214"/>
      <c r="AK6" s="215"/>
      <c r="AL6" s="220" t="s">
        <v>51</v>
      </c>
      <c r="AM6" s="221"/>
      <c r="AN6" s="221"/>
      <c r="AO6" s="221"/>
      <c r="AP6" s="221"/>
      <c r="AQ6" s="221"/>
      <c r="AR6" s="221"/>
      <c r="AS6" s="221"/>
      <c r="AT6" s="214" t="s">
        <v>54</v>
      </c>
      <c r="AU6" s="214"/>
      <c r="AV6" s="215"/>
    </row>
    <row r="7" spans="1:48" ht="20.149999999999999" customHeight="1" thickBot="1" x14ac:dyDescent="0.3">
      <c r="A7" s="196"/>
      <c r="B7" s="197"/>
      <c r="C7" s="197"/>
      <c r="D7" s="197"/>
      <c r="E7" s="197"/>
      <c r="F7" s="204"/>
      <c r="G7" s="204"/>
      <c r="H7" s="213"/>
      <c r="I7" s="213"/>
      <c r="J7" s="213"/>
      <c r="K7" s="213"/>
      <c r="L7" s="213"/>
      <c r="M7" s="213"/>
      <c r="N7" s="213"/>
      <c r="O7" s="213"/>
      <c r="P7" s="216"/>
      <c r="Q7" s="216"/>
      <c r="R7" s="217"/>
      <c r="S7" s="210" t="s">
        <v>8</v>
      </c>
      <c r="T7" s="211"/>
      <c r="U7" s="211" t="s">
        <v>9</v>
      </c>
      <c r="V7" s="211"/>
      <c r="W7" s="211" t="s">
        <v>270</v>
      </c>
      <c r="X7" s="211"/>
      <c r="Y7" s="211" t="s">
        <v>43</v>
      </c>
      <c r="Z7" s="211"/>
      <c r="AA7" s="211" t="s">
        <v>42</v>
      </c>
      <c r="AB7" s="211"/>
      <c r="AC7" s="211" t="s">
        <v>41</v>
      </c>
      <c r="AD7" s="211"/>
      <c r="AE7" s="211" t="s">
        <v>45</v>
      </c>
      <c r="AF7" s="211"/>
      <c r="AG7" s="211" t="s">
        <v>49</v>
      </c>
      <c r="AH7" s="211"/>
      <c r="AI7" s="216"/>
      <c r="AJ7" s="216"/>
      <c r="AK7" s="217"/>
      <c r="AL7" s="210" t="s">
        <v>10</v>
      </c>
      <c r="AM7" s="211"/>
      <c r="AN7" s="211" t="s">
        <v>11</v>
      </c>
      <c r="AO7" s="211"/>
      <c r="AP7" s="211" t="s">
        <v>44</v>
      </c>
      <c r="AQ7" s="211"/>
      <c r="AR7" s="211" t="s">
        <v>49</v>
      </c>
      <c r="AS7" s="211"/>
      <c r="AT7" s="216"/>
      <c r="AU7" s="216"/>
      <c r="AV7" s="217"/>
    </row>
    <row r="8" spans="1:48" ht="20.149999999999999" customHeight="1" thickTop="1" x14ac:dyDescent="0.2">
      <c r="A8" s="198" t="str">
        <f>IF('Labor Sum'!A9&gt;0,'Labor Sum'!A9," ")</f>
        <v xml:space="preserve"> </v>
      </c>
      <c r="B8" s="199"/>
      <c r="C8" s="199"/>
      <c r="D8" s="199"/>
      <c r="E8" s="199"/>
      <c r="F8" s="205" t="str">
        <f>IF('Labor Sum'!G9&gt;0,'Labor Sum'!G9," ")</f>
        <v xml:space="preserve"> </v>
      </c>
      <c r="G8" s="205"/>
      <c r="H8" s="206" t="str">
        <f>IF('Labor Sum'!J9&gt;0,'Labor Sum'!J9," ")</f>
        <v xml:space="preserve"> </v>
      </c>
      <c r="I8" s="207"/>
      <c r="J8" s="208"/>
      <c r="K8" s="209"/>
      <c r="L8" s="206" t="str">
        <f>IF('Labor Sum'!J10&gt;0,'Labor Sum'!J10," ")</f>
        <v xml:space="preserve"> </v>
      </c>
      <c r="M8" s="207"/>
      <c r="N8" s="218" t="str">
        <f>IF(J8&gt;0,(J8*1.5)," ")</f>
        <v xml:space="preserve"> </v>
      </c>
      <c r="O8" s="218"/>
      <c r="P8" s="185" t="str">
        <f>IF(J8&gt;0,IF('Labor Sum'!J9&gt;0,IF('Labor Sum'!J10&gt;0,(H8*J8+L8*N8),H8*J8),L8*N8)," ")</f>
        <v xml:space="preserve"> </v>
      </c>
      <c r="Q8" s="185"/>
      <c r="R8" s="186"/>
      <c r="S8" s="200"/>
      <c r="T8" s="201"/>
      <c r="U8" s="202"/>
      <c r="V8" s="201"/>
      <c r="W8" s="202"/>
      <c r="X8" s="201"/>
      <c r="Y8" s="202"/>
      <c r="Z8" s="201"/>
      <c r="AA8" s="202"/>
      <c r="AB8" s="201"/>
      <c r="AC8" s="208"/>
      <c r="AD8" s="209"/>
      <c r="AE8" s="208"/>
      <c r="AF8" s="209"/>
      <c r="AG8" s="219" t="str">
        <f>IF(J8&gt;0,SUM(S8:AF8)," ")</f>
        <v xml:space="preserve"> </v>
      </c>
      <c r="AH8" s="219"/>
      <c r="AI8" s="181" t="str">
        <f>IF(J8&gt;0,IF('Labor Sum'!J9&gt;0,IF('Labor Sum'!J10&gt;0,((H8+L8)*AG8),H8*AG8),L8*AG8)," ")</f>
        <v xml:space="preserve"> </v>
      </c>
      <c r="AJ8" s="181"/>
      <c r="AK8" s="182"/>
      <c r="AL8" s="200"/>
      <c r="AM8" s="201"/>
      <c r="AN8" s="208"/>
      <c r="AO8" s="209"/>
      <c r="AP8" s="208"/>
      <c r="AQ8" s="209"/>
      <c r="AR8" s="222" t="str">
        <f t="shared" ref="AR8:AR26" si="0">IF(J8&gt;0,(SUM(AL8:AQ8))," ")</f>
        <v xml:space="preserve"> </v>
      </c>
      <c r="AS8" s="222"/>
      <c r="AT8" s="223" t="str">
        <f>IF(J8&gt;0,IF('Labor Sum'!J9&gt;0,IF('Labor Sum'!J10&gt;0,((H8+L8)*AR8),H8*AR8),L8*AR8)," ")</f>
        <v xml:space="preserve"> </v>
      </c>
      <c r="AU8" s="223"/>
      <c r="AV8" s="224"/>
    </row>
    <row r="9" spans="1:48" ht="20.149999999999999" customHeight="1" x14ac:dyDescent="0.2">
      <c r="A9" s="190" t="str">
        <f>IF('Labor Sum'!A11&gt;0,'Labor Sum'!A11," ")</f>
        <v xml:space="preserve"> </v>
      </c>
      <c r="B9" s="191"/>
      <c r="C9" s="191"/>
      <c r="D9" s="191"/>
      <c r="E9" s="191"/>
      <c r="F9" s="188" t="str">
        <f>IF('Labor Sum'!G11&gt;0,'Labor Sum'!G11," ")</f>
        <v xml:space="preserve"> </v>
      </c>
      <c r="G9" s="188"/>
      <c r="H9" s="187" t="str">
        <f>IF('Labor Sum'!J11&gt;0,'Labor Sum'!J11," ")</f>
        <v xml:space="preserve"> </v>
      </c>
      <c r="I9" s="188"/>
      <c r="J9" s="189"/>
      <c r="K9" s="189"/>
      <c r="L9" s="187" t="str">
        <f>IF('Labor Sum'!J12&gt;0,'Labor Sum'!J12," ")</f>
        <v xml:space="preserve"> </v>
      </c>
      <c r="M9" s="188"/>
      <c r="N9" s="185" t="str">
        <f>IF(J9&gt;0,(J9*1.5)," ")</f>
        <v xml:space="preserve"> </v>
      </c>
      <c r="O9" s="185"/>
      <c r="P9" s="185" t="str">
        <f>IF(J9&gt;0,IF('Labor Sum'!J11&gt;0,IF('Labor Sum'!J12&gt;0,(H9*J9+L9*N9),H9*J9),L9*N9)," ")</f>
        <v xml:space="preserve"> </v>
      </c>
      <c r="Q9" s="185"/>
      <c r="R9" s="186"/>
      <c r="S9" s="183"/>
      <c r="T9" s="184"/>
      <c r="U9" s="184"/>
      <c r="V9" s="184"/>
      <c r="W9" s="184"/>
      <c r="X9" s="184"/>
      <c r="Y9" s="184"/>
      <c r="Z9" s="184"/>
      <c r="AA9" s="184"/>
      <c r="AB9" s="184"/>
      <c r="AC9" s="184"/>
      <c r="AD9" s="184"/>
      <c r="AE9" s="184"/>
      <c r="AF9" s="184"/>
      <c r="AG9" s="181" t="str">
        <f>IF(J9&gt;0,SUM(S9:AF9)," ")</f>
        <v xml:space="preserve"> </v>
      </c>
      <c r="AH9" s="181"/>
      <c r="AI9" s="181" t="str">
        <f>IF(J9&gt;0,IF('Labor Sum'!J11&gt;0,IF('Labor Sum'!J12&gt;0,((H9+L9)*AG9),H9*AG9),L9*AG9)," ")</f>
        <v xml:space="preserve"> </v>
      </c>
      <c r="AJ9" s="181"/>
      <c r="AK9" s="182"/>
      <c r="AL9" s="183"/>
      <c r="AM9" s="184"/>
      <c r="AN9" s="184"/>
      <c r="AO9" s="184"/>
      <c r="AP9" s="184"/>
      <c r="AQ9" s="184"/>
      <c r="AR9" s="181" t="str">
        <f t="shared" si="0"/>
        <v xml:space="preserve"> </v>
      </c>
      <c r="AS9" s="181"/>
      <c r="AT9" s="181" t="str">
        <f>IF(J9&gt;0,IF('Labor Sum'!J11&gt;0,IF('Labor Sum'!J12&gt;0,((H9+L9)*AR9),H9*AR9),L9*AR9)," ")</f>
        <v xml:space="preserve"> </v>
      </c>
      <c r="AU9" s="181"/>
      <c r="AV9" s="182"/>
    </row>
    <row r="10" spans="1:48" ht="20.149999999999999" customHeight="1" x14ac:dyDescent="0.2">
      <c r="A10" s="190" t="str">
        <f>IF('Labor Sum'!A13&gt;0,'Labor Sum'!A13," ")</f>
        <v xml:space="preserve"> </v>
      </c>
      <c r="B10" s="191"/>
      <c r="C10" s="191"/>
      <c r="D10" s="191"/>
      <c r="E10" s="191"/>
      <c r="F10" s="188" t="str">
        <f>IF('Labor Sum'!G13&gt;0,'Labor Sum'!G13," ")</f>
        <v xml:space="preserve"> </v>
      </c>
      <c r="G10" s="188"/>
      <c r="H10" s="187" t="str">
        <f>IF('Labor Sum'!J13&gt;0,'Labor Sum'!J13," ")</f>
        <v xml:space="preserve"> </v>
      </c>
      <c r="I10" s="188"/>
      <c r="J10" s="189"/>
      <c r="K10" s="189"/>
      <c r="L10" s="187" t="str">
        <f>IF('Labor Sum'!J14&gt;0,'Labor Sum'!J14," ")</f>
        <v xml:space="preserve"> </v>
      </c>
      <c r="M10" s="188"/>
      <c r="N10" s="185" t="str">
        <f t="shared" ref="N10:N26" si="1">IF(J10&gt;0,(J10*1.5)," ")</f>
        <v xml:space="preserve"> </v>
      </c>
      <c r="O10" s="185"/>
      <c r="P10" s="185" t="str">
        <f>IF(J10&gt;0,IF('Labor Sum'!J13&gt;0,IF('Labor Sum'!J14&gt;0,(H10*J10+L10*N10),H10*J10),L10*N10)," ")</f>
        <v xml:space="preserve"> </v>
      </c>
      <c r="Q10" s="185"/>
      <c r="R10" s="186"/>
      <c r="S10" s="183"/>
      <c r="T10" s="184"/>
      <c r="U10" s="184"/>
      <c r="V10" s="184"/>
      <c r="W10" s="184"/>
      <c r="X10" s="184"/>
      <c r="Y10" s="184"/>
      <c r="Z10" s="184"/>
      <c r="AA10" s="184"/>
      <c r="AB10" s="184"/>
      <c r="AC10" s="184"/>
      <c r="AD10" s="184"/>
      <c r="AE10" s="184"/>
      <c r="AF10" s="184"/>
      <c r="AG10" s="181" t="str">
        <f t="shared" ref="AG10:AG26" si="2">IF(J10&gt;0,SUM(S10:AF10)," ")</f>
        <v xml:space="preserve"> </v>
      </c>
      <c r="AH10" s="181"/>
      <c r="AI10" s="181" t="str">
        <f>IF(J10&gt;0,IF('Labor Sum'!J13&gt;0,IF('Labor Sum'!J14&gt;0,((H10+L10)*AG10),H10*AG10),L10*AG10)," ")</f>
        <v xml:space="preserve"> </v>
      </c>
      <c r="AJ10" s="181"/>
      <c r="AK10" s="182"/>
      <c r="AL10" s="183"/>
      <c r="AM10" s="184"/>
      <c r="AN10" s="184"/>
      <c r="AO10" s="184"/>
      <c r="AP10" s="184"/>
      <c r="AQ10" s="184"/>
      <c r="AR10" s="181" t="str">
        <f t="shared" si="0"/>
        <v xml:space="preserve"> </v>
      </c>
      <c r="AS10" s="181"/>
      <c r="AT10" s="181" t="str">
        <f>IF(J10&gt;0,IF('Labor Sum'!J13&gt;0,IF('Labor Sum'!J14&gt;0,((H10+L10)*AR10),H10*AR10),L10*AR10)," ")</f>
        <v xml:space="preserve"> </v>
      </c>
      <c r="AU10" s="181"/>
      <c r="AV10" s="182"/>
    </row>
    <row r="11" spans="1:48" ht="20.149999999999999" customHeight="1" x14ac:dyDescent="0.2">
      <c r="A11" s="190" t="str">
        <f>IF('Labor Sum'!A15&gt;0,'Labor Sum'!A15," ")</f>
        <v xml:space="preserve"> </v>
      </c>
      <c r="B11" s="191"/>
      <c r="C11" s="191"/>
      <c r="D11" s="191"/>
      <c r="E11" s="191"/>
      <c r="F11" s="188" t="str">
        <f>IF('Labor Sum'!G15&gt;0,'Labor Sum'!G15," ")</f>
        <v xml:space="preserve"> </v>
      </c>
      <c r="G11" s="188"/>
      <c r="H11" s="187" t="str">
        <f>IF('Labor Sum'!J15&gt;0,'Labor Sum'!J15," ")</f>
        <v xml:space="preserve"> </v>
      </c>
      <c r="I11" s="188"/>
      <c r="J11" s="189"/>
      <c r="K11" s="189"/>
      <c r="L11" s="187" t="str">
        <f>IF('Labor Sum'!J16&gt;0,'Labor Sum'!J16," ")</f>
        <v xml:space="preserve"> </v>
      </c>
      <c r="M11" s="188"/>
      <c r="N11" s="185" t="str">
        <f t="shared" si="1"/>
        <v xml:space="preserve"> </v>
      </c>
      <c r="O11" s="185"/>
      <c r="P11" s="185" t="str">
        <f>IF(J11&gt;0,IF('Labor Sum'!J15&gt;0,IF('Labor Sum'!J16&gt;0,(H11*J11+L11*N11),H11*J11),L11*N11)," ")</f>
        <v xml:space="preserve"> </v>
      </c>
      <c r="Q11" s="185"/>
      <c r="R11" s="186"/>
      <c r="S11" s="183"/>
      <c r="T11" s="184"/>
      <c r="U11" s="184"/>
      <c r="V11" s="184"/>
      <c r="W11" s="184"/>
      <c r="X11" s="184"/>
      <c r="Y11" s="184"/>
      <c r="Z11" s="184"/>
      <c r="AA11" s="184"/>
      <c r="AB11" s="184"/>
      <c r="AC11" s="184"/>
      <c r="AD11" s="184"/>
      <c r="AE11" s="184"/>
      <c r="AF11" s="184"/>
      <c r="AG11" s="181" t="str">
        <f t="shared" si="2"/>
        <v xml:space="preserve"> </v>
      </c>
      <c r="AH11" s="181"/>
      <c r="AI11" s="181" t="str">
        <f>IF(J11&gt;0,IF('Labor Sum'!J15&gt;0,IF('Labor Sum'!J16&gt;0,((H11+L11)*AG11),H11*AG11),L11*AG11)," ")</f>
        <v xml:space="preserve"> </v>
      </c>
      <c r="AJ11" s="181"/>
      <c r="AK11" s="182"/>
      <c r="AL11" s="183"/>
      <c r="AM11" s="184"/>
      <c r="AN11" s="184"/>
      <c r="AO11" s="184"/>
      <c r="AP11" s="184"/>
      <c r="AQ11" s="184"/>
      <c r="AR11" s="181" t="str">
        <f t="shared" si="0"/>
        <v xml:space="preserve"> </v>
      </c>
      <c r="AS11" s="181"/>
      <c r="AT11" s="181" t="str">
        <f>IF(J11&gt;0,IF('Labor Sum'!J15&gt;0,IF('Labor Sum'!J16&gt;0,((H11+L11)*AR11),H11*AR11),L11*AR11)," ")</f>
        <v xml:space="preserve"> </v>
      </c>
      <c r="AU11" s="181"/>
      <c r="AV11" s="182"/>
    </row>
    <row r="12" spans="1:48" ht="20.149999999999999" customHeight="1" x14ac:dyDescent="0.2">
      <c r="A12" s="190" t="str">
        <f>IF('Labor Sum'!A17&gt;0,'Labor Sum'!A17," ")</f>
        <v xml:space="preserve"> </v>
      </c>
      <c r="B12" s="191"/>
      <c r="C12" s="191"/>
      <c r="D12" s="191"/>
      <c r="E12" s="191"/>
      <c r="F12" s="188" t="str">
        <f>IF('Labor Sum'!G17&gt;0,'Labor Sum'!G17," ")</f>
        <v xml:space="preserve"> </v>
      </c>
      <c r="G12" s="188"/>
      <c r="H12" s="187" t="str">
        <f>IF('Labor Sum'!J17&gt;0,'Labor Sum'!J17," ")</f>
        <v xml:space="preserve"> </v>
      </c>
      <c r="I12" s="188"/>
      <c r="J12" s="189"/>
      <c r="K12" s="189"/>
      <c r="L12" s="187" t="str">
        <f>IF('Labor Sum'!J18&gt;0,'Labor Sum'!J18," ")</f>
        <v xml:space="preserve"> </v>
      </c>
      <c r="M12" s="188"/>
      <c r="N12" s="185" t="str">
        <f t="shared" si="1"/>
        <v xml:space="preserve"> </v>
      </c>
      <c r="O12" s="185"/>
      <c r="P12" s="185" t="str">
        <f>IF(J12&gt;0,IF('Labor Sum'!J17&gt;0,IF('Labor Sum'!J18&gt;0,(H12*J12+L12*N12),H12*J12),L12*N12)," ")</f>
        <v xml:space="preserve"> </v>
      </c>
      <c r="Q12" s="185"/>
      <c r="R12" s="186"/>
      <c r="S12" s="183"/>
      <c r="T12" s="184"/>
      <c r="U12" s="184"/>
      <c r="V12" s="184"/>
      <c r="W12" s="184"/>
      <c r="X12" s="184"/>
      <c r="Y12" s="184"/>
      <c r="Z12" s="184"/>
      <c r="AA12" s="184"/>
      <c r="AB12" s="184"/>
      <c r="AC12" s="184"/>
      <c r="AD12" s="184"/>
      <c r="AE12" s="184"/>
      <c r="AF12" s="184"/>
      <c r="AG12" s="181" t="str">
        <f t="shared" si="2"/>
        <v xml:space="preserve"> </v>
      </c>
      <c r="AH12" s="181"/>
      <c r="AI12" s="181" t="str">
        <f>IF(J12&gt;0,IF('Labor Sum'!J17&gt;0,IF('Labor Sum'!J18&gt;0,((H12+L12)*AG12),H12*AG12),L12*AG12)," ")</f>
        <v xml:space="preserve"> </v>
      </c>
      <c r="AJ12" s="181"/>
      <c r="AK12" s="182"/>
      <c r="AL12" s="183"/>
      <c r="AM12" s="184"/>
      <c r="AN12" s="184"/>
      <c r="AO12" s="184"/>
      <c r="AP12" s="184"/>
      <c r="AQ12" s="184"/>
      <c r="AR12" s="181" t="str">
        <f t="shared" si="0"/>
        <v xml:space="preserve"> </v>
      </c>
      <c r="AS12" s="181"/>
      <c r="AT12" s="181" t="str">
        <f>IF(J12&gt;0,IF('Labor Sum'!J17&gt;0,IF('Labor Sum'!J18&gt;0,((H12+L12)*AR12),H12*AR12),L12*AR12)," ")</f>
        <v xml:space="preserve"> </v>
      </c>
      <c r="AU12" s="181"/>
      <c r="AV12" s="182"/>
    </row>
    <row r="13" spans="1:48" ht="20.149999999999999" customHeight="1" x14ac:dyDescent="0.2">
      <c r="A13" s="190" t="str">
        <f>IF('Labor Sum'!A19&gt;0,'Labor Sum'!A19," ")</f>
        <v xml:space="preserve"> </v>
      </c>
      <c r="B13" s="191"/>
      <c r="C13" s="191"/>
      <c r="D13" s="191"/>
      <c r="E13" s="191"/>
      <c r="F13" s="188" t="str">
        <f>IF('Labor Sum'!G19&gt;0,'Labor Sum'!G19," ")</f>
        <v xml:space="preserve"> </v>
      </c>
      <c r="G13" s="188"/>
      <c r="H13" s="187" t="str">
        <f>IF('Labor Sum'!J19&gt;0,'Labor Sum'!J19," ")</f>
        <v xml:space="preserve"> </v>
      </c>
      <c r="I13" s="188"/>
      <c r="J13" s="189"/>
      <c r="K13" s="189"/>
      <c r="L13" s="187" t="str">
        <f>IF('Labor Sum'!J20&gt;0,'Labor Sum'!J20," ")</f>
        <v xml:space="preserve"> </v>
      </c>
      <c r="M13" s="188"/>
      <c r="N13" s="185" t="str">
        <f t="shared" si="1"/>
        <v xml:space="preserve"> </v>
      </c>
      <c r="O13" s="185"/>
      <c r="P13" s="185" t="str">
        <f>IF(J13&gt;0,IF('Labor Sum'!J19&gt;0,IF('Labor Sum'!J20&gt;0,(H13*J13+L13*N13),H13*J13),L13*N13)," ")</f>
        <v xml:space="preserve"> </v>
      </c>
      <c r="Q13" s="185"/>
      <c r="R13" s="186"/>
      <c r="S13" s="183"/>
      <c r="T13" s="184"/>
      <c r="U13" s="184"/>
      <c r="V13" s="184"/>
      <c r="W13" s="184"/>
      <c r="X13" s="184"/>
      <c r="Y13" s="184"/>
      <c r="Z13" s="184"/>
      <c r="AA13" s="184"/>
      <c r="AB13" s="184"/>
      <c r="AC13" s="184"/>
      <c r="AD13" s="184"/>
      <c r="AE13" s="184"/>
      <c r="AF13" s="184"/>
      <c r="AG13" s="181" t="str">
        <f t="shared" si="2"/>
        <v xml:space="preserve"> </v>
      </c>
      <c r="AH13" s="181"/>
      <c r="AI13" s="181" t="str">
        <f>IF(J13&gt;0,IF('Labor Sum'!J19&gt;0,IF('Labor Sum'!J20&gt;0,((H13+L13)*AG13),H13*AG13),L13*AG13)," ")</f>
        <v xml:space="preserve"> </v>
      </c>
      <c r="AJ13" s="181"/>
      <c r="AK13" s="182"/>
      <c r="AL13" s="183"/>
      <c r="AM13" s="184"/>
      <c r="AN13" s="184"/>
      <c r="AO13" s="184"/>
      <c r="AP13" s="184"/>
      <c r="AQ13" s="184"/>
      <c r="AR13" s="181" t="str">
        <f t="shared" si="0"/>
        <v xml:space="preserve"> </v>
      </c>
      <c r="AS13" s="181"/>
      <c r="AT13" s="181" t="str">
        <f>IF(J13&gt;0,IF('Labor Sum'!J19&gt;0,IF('Labor Sum'!J20&gt;0,((H13+L13)*AR13),H13*AR13),L13*AR13)," ")</f>
        <v xml:space="preserve"> </v>
      </c>
      <c r="AU13" s="181"/>
      <c r="AV13" s="182"/>
    </row>
    <row r="14" spans="1:48" ht="20.149999999999999" customHeight="1" x14ac:dyDescent="0.2">
      <c r="A14" s="190" t="str">
        <f>IF('Labor Sum'!A21&gt;0,'Labor Sum'!A21," ")</f>
        <v xml:space="preserve"> </v>
      </c>
      <c r="B14" s="191"/>
      <c r="C14" s="191"/>
      <c r="D14" s="191"/>
      <c r="E14" s="191"/>
      <c r="F14" s="188" t="str">
        <f>IF('Labor Sum'!G21&gt;0,'Labor Sum'!G21," ")</f>
        <v xml:space="preserve"> </v>
      </c>
      <c r="G14" s="188"/>
      <c r="H14" s="187" t="str">
        <f>IF('Labor Sum'!J21&gt;0,'Labor Sum'!J21," ")</f>
        <v xml:space="preserve"> </v>
      </c>
      <c r="I14" s="188"/>
      <c r="J14" s="189"/>
      <c r="K14" s="189"/>
      <c r="L14" s="187" t="str">
        <f>IF('Labor Sum'!J22&gt;0,'Labor Sum'!J22," ")</f>
        <v xml:space="preserve"> </v>
      </c>
      <c r="M14" s="188"/>
      <c r="N14" s="185" t="str">
        <f t="shared" si="1"/>
        <v xml:space="preserve"> </v>
      </c>
      <c r="O14" s="185"/>
      <c r="P14" s="185" t="str">
        <f>IF(J14&gt;0,IF('Labor Sum'!J21&gt;0,IF('Labor Sum'!J22&gt;0,(H14*J14+L14*N14),H14*J14),L14*N14)," ")</f>
        <v xml:space="preserve"> </v>
      </c>
      <c r="Q14" s="185"/>
      <c r="R14" s="186"/>
      <c r="S14" s="183"/>
      <c r="T14" s="184"/>
      <c r="U14" s="184"/>
      <c r="V14" s="184"/>
      <c r="W14" s="184"/>
      <c r="X14" s="184"/>
      <c r="Y14" s="184"/>
      <c r="Z14" s="184"/>
      <c r="AA14" s="184"/>
      <c r="AB14" s="184"/>
      <c r="AC14" s="184"/>
      <c r="AD14" s="184"/>
      <c r="AE14" s="184"/>
      <c r="AF14" s="184"/>
      <c r="AG14" s="181" t="str">
        <f t="shared" si="2"/>
        <v xml:space="preserve"> </v>
      </c>
      <c r="AH14" s="181"/>
      <c r="AI14" s="181" t="str">
        <f>IF(J14&gt;0,IF('Labor Sum'!J21&gt;0,IF('Labor Sum'!J22&gt;0,((H14+L14)*AG14),H14*AG14),L14*AG14)," ")</f>
        <v xml:space="preserve"> </v>
      </c>
      <c r="AJ14" s="181"/>
      <c r="AK14" s="182"/>
      <c r="AL14" s="183"/>
      <c r="AM14" s="184"/>
      <c r="AN14" s="184"/>
      <c r="AO14" s="184"/>
      <c r="AP14" s="184"/>
      <c r="AQ14" s="184"/>
      <c r="AR14" s="181" t="str">
        <f t="shared" si="0"/>
        <v xml:space="preserve"> </v>
      </c>
      <c r="AS14" s="181"/>
      <c r="AT14" s="181" t="str">
        <f>IF(J14&gt;0,IF('Labor Sum'!J21&gt;0,IF('Labor Sum'!J22&gt;0,((H14+L14)*AR14),H14*AR14),L14*AR14)," ")</f>
        <v xml:space="preserve"> </v>
      </c>
      <c r="AU14" s="181"/>
      <c r="AV14" s="182"/>
    </row>
    <row r="15" spans="1:48" ht="20.149999999999999" customHeight="1" x14ac:dyDescent="0.2">
      <c r="A15" s="190" t="str">
        <f>IF('Labor Sum'!A23&gt;0,'Labor Sum'!A23," ")</f>
        <v xml:space="preserve"> </v>
      </c>
      <c r="B15" s="191"/>
      <c r="C15" s="191"/>
      <c r="D15" s="191"/>
      <c r="E15" s="191"/>
      <c r="F15" s="188" t="str">
        <f>IF('Labor Sum'!G23&gt;0,'Labor Sum'!G23," ")</f>
        <v xml:space="preserve"> </v>
      </c>
      <c r="G15" s="188"/>
      <c r="H15" s="187" t="str">
        <f>IF('Labor Sum'!J23&gt;0,'Labor Sum'!J23," ")</f>
        <v xml:space="preserve"> </v>
      </c>
      <c r="I15" s="188"/>
      <c r="J15" s="189"/>
      <c r="K15" s="189"/>
      <c r="L15" s="187" t="str">
        <f>IF('Labor Sum'!J24&gt;0,'Labor Sum'!J24," ")</f>
        <v xml:space="preserve"> </v>
      </c>
      <c r="M15" s="188"/>
      <c r="N15" s="185" t="str">
        <f t="shared" si="1"/>
        <v xml:space="preserve"> </v>
      </c>
      <c r="O15" s="185"/>
      <c r="P15" s="185" t="str">
        <f>IF(J15&gt;0,IF('Labor Sum'!J23&gt;0,IF('Labor Sum'!J24&gt;0,(H15*J15+L15*N15),H15*J15),L15*N15)," ")</f>
        <v xml:space="preserve"> </v>
      </c>
      <c r="Q15" s="185"/>
      <c r="R15" s="186"/>
      <c r="S15" s="183"/>
      <c r="T15" s="184"/>
      <c r="U15" s="184"/>
      <c r="V15" s="184"/>
      <c r="W15" s="184"/>
      <c r="X15" s="184"/>
      <c r="Y15" s="184"/>
      <c r="Z15" s="184"/>
      <c r="AA15" s="184"/>
      <c r="AB15" s="184"/>
      <c r="AC15" s="184"/>
      <c r="AD15" s="184"/>
      <c r="AE15" s="184"/>
      <c r="AF15" s="184"/>
      <c r="AG15" s="181" t="str">
        <f t="shared" si="2"/>
        <v xml:space="preserve"> </v>
      </c>
      <c r="AH15" s="181"/>
      <c r="AI15" s="181" t="str">
        <f>IF(J15&gt;0,IF('Labor Sum'!J23&gt;0,IF('Labor Sum'!J24&gt;0,((H15+L15)*AG15),H15*AG15),L15*AG15)," ")</f>
        <v xml:space="preserve"> </v>
      </c>
      <c r="AJ15" s="181"/>
      <c r="AK15" s="182"/>
      <c r="AL15" s="183"/>
      <c r="AM15" s="184"/>
      <c r="AN15" s="184"/>
      <c r="AO15" s="184"/>
      <c r="AP15" s="184"/>
      <c r="AQ15" s="184"/>
      <c r="AR15" s="181" t="str">
        <f t="shared" si="0"/>
        <v xml:space="preserve"> </v>
      </c>
      <c r="AS15" s="181"/>
      <c r="AT15" s="181" t="str">
        <f>IF(J15&gt;0,IF('Labor Sum'!J23&gt;0,IF('Labor Sum'!J24&gt;0,((H15+L15)*AR15),H15*AR15),L15*AR15)," ")</f>
        <v xml:space="preserve"> </v>
      </c>
      <c r="AU15" s="181"/>
      <c r="AV15" s="182"/>
    </row>
    <row r="16" spans="1:48" ht="20.149999999999999" customHeight="1" x14ac:dyDescent="0.2">
      <c r="A16" s="190" t="str">
        <f>IF('Labor Sum'!A25&gt;0,'Labor Sum'!A25," ")</f>
        <v xml:space="preserve"> </v>
      </c>
      <c r="B16" s="191"/>
      <c r="C16" s="191"/>
      <c r="D16" s="191"/>
      <c r="E16" s="191"/>
      <c r="F16" s="188" t="str">
        <f>IF('Labor Sum'!G25&gt;0,'Labor Sum'!G25," ")</f>
        <v xml:space="preserve"> </v>
      </c>
      <c r="G16" s="188"/>
      <c r="H16" s="187" t="str">
        <f>IF('Labor Sum'!J25&gt;0,'Labor Sum'!J25," ")</f>
        <v xml:space="preserve"> </v>
      </c>
      <c r="I16" s="188"/>
      <c r="J16" s="189"/>
      <c r="K16" s="189"/>
      <c r="L16" s="187" t="str">
        <f>IF('Labor Sum'!J26&gt;0,'Labor Sum'!J26," ")</f>
        <v xml:space="preserve"> </v>
      </c>
      <c r="M16" s="188"/>
      <c r="N16" s="185" t="str">
        <f t="shared" si="1"/>
        <v xml:space="preserve"> </v>
      </c>
      <c r="O16" s="185"/>
      <c r="P16" s="185" t="str">
        <f>IF(J16&gt;0,IF('Labor Sum'!J25&gt;0,IF('Labor Sum'!J26&gt;0,(H16*J16+L16*N16),H16*J16),L16*N16)," ")</f>
        <v xml:space="preserve"> </v>
      </c>
      <c r="Q16" s="185"/>
      <c r="R16" s="186"/>
      <c r="S16" s="183"/>
      <c r="T16" s="184"/>
      <c r="U16" s="184"/>
      <c r="V16" s="184"/>
      <c r="W16" s="184"/>
      <c r="X16" s="184"/>
      <c r="Y16" s="184"/>
      <c r="Z16" s="184"/>
      <c r="AA16" s="184"/>
      <c r="AB16" s="184"/>
      <c r="AC16" s="184"/>
      <c r="AD16" s="184"/>
      <c r="AE16" s="184"/>
      <c r="AF16" s="184"/>
      <c r="AG16" s="181" t="str">
        <f t="shared" si="2"/>
        <v xml:space="preserve"> </v>
      </c>
      <c r="AH16" s="181"/>
      <c r="AI16" s="181" t="str">
        <f>IF(J16&gt;0,IF('Labor Sum'!J25&gt;0,IF('Labor Sum'!J26&gt;0,((H16+L16)*AG16),H16*AG16),L16*AG16)," ")</f>
        <v xml:space="preserve"> </v>
      </c>
      <c r="AJ16" s="181"/>
      <c r="AK16" s="182"/>
      <c r="AL16" s="183"/>
      <c r="AM16" s="184"/>
      <c r="AN16" s="184"/>
      <c r="AO16" s="184"/>
      <c r="AP16" s="184"/>
      <c r="AQ16" s="184"/>
      <c r="AR16" s="181" t="str">
        <f t="shared" si="0"/>
        <v xml:space="preserve"> </v>
      </c>
      <c r="AS16" s="181"/>
      <c r="AT16" s="181" t="str">
        <f>IF(J16&gt;0,IF('Labor Sum'!J25&gt;0,IF('Labor Sum'!J26&gt;0,((H16+L16)*AR16),H16*AR16),L16*AR16)," ")</f>
        <v xml:space="preserve"> </v>
      </c>
      <c r="AU16" s="181"/>
      <c r="AV16" s="182"/>
    </row>
    <row r="17" spans="1:48" ht="20.149999999999999" customHeight="1" x14ac:dyDescent="0.2">
      <c r="A17" s="190" t="str">
        <f>IF('Labor Sum'!A27&gt;0,'Labor Sum'!A27," ")</f>
        <v xml:space="preserve"> </v>
      </c>
      <c r="B17" s="191"/>
      <c r="C17" s="191"/>
      <c r="D17" s="191"/>
      <c r="E17" s="191"/>
      <c r="F17" s="188" t="str">
        <f>IF('Labor Sum'!G27&gt;0,'Labor Sum'!G27," ")</f>
        <v xml:space="preserve"> </v>
      </c>
      <c r="G17" s="188"/>
      <c r="H17" s="187" t="str">
        <f>IF('Labor Sum'!J27&gt;0,'Labor Sum'!J27," ")</f>
        <v xml:space="preserve"> </v>
      </c>
      <c r="I17" s="188"/>
      <c r="J17" s="189"/>
      <c r="K17" s="189"/>
      <c r="L17" s="187" t="str">
        <f>IF('Labor Sum'!J28&gt;0,'Labor Sum'!J28," ")</f>
        <v xml:space="preserve"> </v>
      </c>
      <c r="M17" s="188"/>
      <c r="N17" s="185" t="str">
        <f t="shared" si="1"/>
        <v xml:space="preserve"> </v>
      </c>
      <c r="O17" s="185"/>
      <c r="P17" s="185" t="str">
        <f>IF(J17&gt;0,IF('Labor Sum'!J27&gt;0,IF('Labor Sum'!J28&gt;0,(H17*J17+L17*N17),H17*J17),L17*N17)," ")</f>
        <v xml:space="preserve"> </v>
      </c>
      <c r="Q17" s="185"/>
      <c r="R17" s="186"/>
      <c r="S17" s="183"/>
      <c r="T17" s="184"/>
      <c r="U17" s="184"/>
      <c r="V17" s="184"/>
      <c r="W17" s="184"/>
      <c r="X17" s="184"/>
      <c r="Y17" s="184"/>
      <c r="Z17" s="184"/>
      <c r="AA17" s="184"/>
      <c r="AB17" s="184"/>
      <c r="AC17" s="184"/>
      <c r="AD17" s="184"/>
      <c r="AE17" s="184"/>
      <c r="AF17" s="184"/>
      <c r="AG17" s="181" t="str">
        <f t="shared" si="2"/>
        <v xml:space="preserve"> </v>
      </c>
      <c r="AH17" s="181"/>
      <c r="AI17" s="181" t="str">
        <f>IF(J17&gt;0,IF('Labor Sum'!J27&gt;0,IF('Labor Sum'!J28&gt;0,((H17+L17)*AG17),H17*AG17),L17*AG17)," ")</f>
        <v xml:space="preserve"> </v>
      </c>
      <c r="AJ17" s="181"/>
      <c r="AK17" s="182"/>
      <c r="AL17" s="183"/>
      <c r="AM17" s="184"/>
      <c r="AN17" s="184"/>
      <c r="AO17" s="184"/>
      <c r="AP17" s="184"/>
      <c r="AQ17" s="184"/>
      <c r="AR17" s="181" t="str">
        <f t="shared" si="0"/>
        <v xml:space="preserve"> </v>
      </c>
      <c r="AS17" s="181"/>
      <c r="AT17" s="181" t="str">
        <f>IF(J17&gt;0,IF('Labor Sum'!J27&gt;0,IF('Labor Sum'!J28&gt;0,((H17+L17)*AR17),H17*AR17),L17*AR17)," ")</f>
        <v xml:space="preserve"> </v>
      </c>
      <c r="AU17" s="181"/>
      <c r="AV17" s="182"/>
    </row>
    <row r="18" spans="1:48" ht="20.149999999999999" customHeight="1" x14ac:dyDescent="0.2">
      <c r="A18" s="190" t="str">
        <f>IF('Labor Sum'!A29&gt;0,'Labor Sum'!A29," ")</f>
        <v xml:space="preserve"> </v>
      </c>
      <c r="B18" s="191"/>
      <c r="C18" s="191"/>
      <c r="D18" s="191"/>
      <c r="E18" s="191"/>
      <c r="F18" s="188" t="str">
        <f>IF('Labor Sum'!G29&gt;0,'Labor Sum'!G29," ")</f>
        <v xml:space="preserve"> </v>
      </c>
      <c r="G18" s="188"/>
      <c r="H18" s="187" t="str">
        <f>IF('Labor Sum'!J29&gt;0,'Labor Sum'!J29," ")</f>
        <v xml:space="preserve"> </v>
      </c>
      <c r="I18" s="188"/>
      <c r="J18" s="189"/>
      <c r="K18" s="189"/>
      <c r="L18" s="187" t="str">
        <f>IF('Labor Sum'!J30&gt;0,'Labor Sum'!J30," ")</f>
        <v xml:space="preserve"> </v>
      </c>
      <c r="M18" s="188"/>
      <c r="N18" s="185" t="str">
        <f t="shared" si="1"/>
        <v xml:space="preserve"> </v>
      </c>
      <c r="O18" s="185"/>
      <c r="P18" s="185" t="str">
        <f>IF(J18&gt;0,IF('Labor Sum'!J29&gt;0,IF('Labor Sum'!J30&gt;0,(H18*J18+L18*N18),H18*J18),L18*N18)," ")</f>
        <v xml:space="preserve"> </v>
      </c>
      <c r="Q18" s="185"/>
      <c r="R18" s="186"/>
      <c r="S18" s="183"/>
      <c r="T18" s="184"/>
      <c r="U18" s="184"/>
      <c r="V18" s="184"/>
      <c r="W18" s="184"/>
      <c r="X18" s="184"/>
      <c r="Y18" s="184"/>
      <c r="Z18" s="184"/>
      <c r="AA18" s="184"/>
      <c r="AB18" s="184"/>
      <c r="AC18" s="184"/>
      <c r="AD18" s="184"/>
      <c r="AE18" s="184"/>
      <c r="AF18" s="184"/>
      <c r="AG18" s="181" t="str">
        <f t="shared" si="2"/>
        <v xml:space="preserve"> </v>
      </c>
      <c r="AH18" s="181"/>
      <c r="AI18" s="181" t="str">
        <f>IF(J18&gt;0,IF('Labor Sum'!J29&gt;0,IF('Labor Sum'!J30&gt;0,((H18+L18)*AG18),H18*AG18),L18*AG18)," ")</f>
        <v xml:space="preserve"> </v>
      </c>
      <c r="AJ18" s="181"/>
      <c r="AK18" s="182"/>
      <c r="AL18" s="183"/>
      <c r="AM18" s="184"/>
      <c r="AN18" s="184"/>
      <c r="AO18" s="184"/>
      <c r="AP18" s="184"/>
      <c r="AQ18" s="184"/>
      <c r="AR18" s="181" t="str">
        <f t="shared" si="0"/>
        <v xml:space="preserve"> </v>
      </c>
      <c r="AS18" s="181"/>
      <c r="AT18" s="181" t="str">
        <f>IF(J18&gt;0,IF('Labor Sum'!J29&gt;0,IF('Labor Sum'!J30&gt;0,((H18+L18)*AR18),H18*AR18),L18*AR18)," ")</f>
        <v xml:space="preserve"> </v>
      </c>
      <c r="AU18" s="181"/>
      <c r="AV18" s="182"/>
    </row>
    <row r="19" spans="1:48" ht="20.149999999999999" customHeight="1" x14ac:dyDescent="0.2">
      <c r="A19" s="190" t="str">
        <f>IF('Labor Sum'!A31&gt;0,'Labor Sum'!A31," ")</f>
        <v xml:space="preserve"> </v>
      </c>
      <c r="B19" s="191"/>
      <c r="C19" s="191"/>
      <c r="D19" s="191"/>
      <c r="E19" s="191"/>
      <c r="F19" s="188" t="str">
        <f>IF('Labor Sum'!G31&gt;0,'Labor Sum'!G31," ")</f>
        <v xml:space="preserve"> </v>
      </c>
      <c r="G19" s="188"/>
      <c r="H19" s="187" t="str">
        <f>IF('Labor Sum'!J31&gt;0,'Labor Sum'!J31," ")</f>
        <v xml:space="preserve"> </v>
      </c>
      <c r="I19" s="188"/>
      <c r="J19" s="189"/>
      <c r="K19" s="189"/>
      <c r="L19" s="187" t="str">
        <f>IF('Labor Sum'!J32&gt;0,'Labor Sum'!J32," ")</f>
        <v xml:space="preserve"> </v>
      </c>
      <c r="M19" s="188"/>
      <c r="N19" s="185" t="str">
        <f t="shared" si="1"/>
        <v xml:space="preserve"> </v>
      </c>
      <c r="O19" s="185"/>
      <c r="P19" s="185" t="str">
        <f>IF(J19&gt;0,IF('Labor Sum'!J31&gt;0,IF('Labor Sum'!J32&gt;0,(H19*J19+L19*N19),H19*J19),L19*N19)," ")</f>
        <v xml:space="preserve"> </v>
      </c>
      <c r="Q19" s="185"/>
      <c r="R19" s="186"/>
      <c r="S19" s="183"/>
      <c r="T19" s="184"/>
      <c r="U19" s="184"/>
      <c r="V19" s="184"/>
      <c r="W19" s="184"/>
      <c r="X19" s="184"/>
      <c r="Y19" s="184"/>
      <c r="Z19" s="184"/>
      <c r="AA19" s="184"/>
      <c r="AB19" s="184"/>
      <c r="AC19" s="184"/>
      <c r="AD19" s="184"/>
      <c r="AE19" s="184"/>
      <c r="AF19" s="184"/>
      <c r="AG19" s="181" t="str">
        <f t="shared" si="2"/>
        <v xml:space="preserve"> </v>
      </c>
      <c r="AH19" s="181"/>
      <c r="AI19" s="181" t="str">
        <f>IF(J19&gt;0,IF('Labor Sum'!J31&gt;0,IF('Labor Sum'!J32&gt;0,((H19+L19)*AG19),H19*AG19),L19*AG19)," ")</f>
        <v xml:space="preserve"> </v>
      </c>
      <c r="AJ19" s="181"/>
      <c r="AK19" s="182"/>
      <c r="AL19" s="183"/>
      <c r="AM19" s="184"/>
      <c r="AN19" s="184"/>
      <c r="AO19" s="184"/>
      <c r="AP19" s="184"/>
      <c r="AQ19" s="184"/>
      <c r="AR19" s="181" t="str">
        <f t="shared" si="0"/>
        <v xml:space="preserve"> </v>
      </c>
      <c r="AS19" s="181"/>
      <c r="AT19" s="181" t="str">
        <f>IF(J19&gt;0,IF('Labor Sum'!J31&gt;0,IF('Labor Sum'!J32&gt;0,((H19+L19)*AR19),H19*AR19),L19*AR19)," ")</f>
        <v xml:space="preserve"> </v>
      </c>
      <c r="AU19" s="181"/>
      <c r="AV19" s="182"/>
    </row>
    <row r="20" spans="1:48" ht="20.149999999999999" customHeight="1" x14ac:dyDescent="0.2">
      <c r="A20" s="190" t="str">
        <f>IF('Labor Sum'!A33&gt;0,'Labor Sum'!A33," ")</f>
        <v xml:space="preserve"> </v>
      </c>
      <c r="B20" s="191"/>
      <c r="C20" s="191"/>
      <c r="D20" s="191"/>
      <c r="E20" s="191"/>
      <c r="F20" s="188" t="str">
        <f>IF('Labor Sum'!G33&gt;0,'Labor Sum'!G33," ")</f>
        <v xml:space="preserve"> </v>
      </c>
      <c r="G20" s="188"/>
      <c r="H20" s="187" t="str">
        <f>IF('Labor Sum'!J33&gt;0,'Labor Sum'!J33," ")</f>
        <v xml:space="preserve"> </v>
      </c>
      <c r="I20" s="188"/>
      <c r="J20" s="189"/>
      <c r="K20" s="189"/>
      <c r="L20" s="187" t="str">
        <f>IF('Labor Sum'!J34&gt;0,'Labor Sum'!J34," ")</f>
        <v xml:space="preserve"> </v>
      </c>
      <c r="M20" s="188"/>
      <c r="N20" s="185" t="str">
        <f t="shared" si="1"/>
        <v xml:space="preserve"> </v>
      </c>
      <c r="O20" s="185"/>
      <c r="P20" s="185" t="str">
        <f>IF(J20&gt;0,IF('Labor Sum'!J33&gt;0,IF('Labor Sum'!J34&gt;0,(H20*J20+L20*N20),H20*J20),L20*N20)," ")</f>
        <v xml:space="preserve"> </v>
      </c>
      <c r="Q20" s="185"/>
      <c r="R20" s="186"/>
      <c r="S20" s="183"/>
      <c r="T20" s="184"/>
      <c r="U20" s="184"/>
      <c r="V20" s="184"/>
      <c r="W20" s="184"/>
      <c r="X20" s="184"/>
      <c r="Y20" s="184"/>
      <c r="Z20" s="184"/>
      <c r="AA20" s="184"/>
      <c r="AB20" s="184"/>
      <c r="AC20" s="184"/>
      <c r="AD20" s="184"/>
      <c r="AE20" s="184"/>
      <c r="AF20" s="184"/>
      <c r="AG20" s="181" t="str">
        <f t="shared" si="2"/>
        <v xml:space="preserve"> </v>
      </c>
      <c r="AH20" s="181"/>
      <c r="AI20" s="181" t="str">
        <f>IF(J20&gt;0,IF('Labor Sum'!J33&gt;0,IF('Labor Sum'!J34&gt;0,((H20+L20)*AG20),H20*AG20),L20*AG20)," ")</f>
        <v xml:space="preserve"> </v>
      </c>
      <c r="AJ20" s="181"/>
      <c r="AK20" s="182"/>
      <c r="AL20" s="183"/>
      <c r="AM20" s="184"/>
      <c r="AN20" s="184"/>
      <c r="AO20" s="184"/>
      <c r="AP20" s="184"/>
      <c r="AQ20" s="184"/>
      <c r="AR20" s="181" t="str">
        <f t="shared" si="0"/>
        <v xml:space="preserve"> </v>
      </c>
      <c r="AS20" s="181"/>
      <c r="AT20" s="181" t="str">
        <f>IF(J20&gt;0,IF('Labor Sum'!J33&gt;0,IF('Labor Sum'!J34&gt;0,((H20+L20)*AR20),H20*AR20),L20*AR20)," ")</f>
        <v xml:space="preserve"> </v>
      </c>
      <c r="AU20" s="181"/>
      <c r="AV20" s="182"/>
    </row>
    <row r="21" spans="1:48" ht="20.149999999999999" customHeight="1" x14ac:dyDescent="0.2">
      <c r="A21" s="190" t="str">
        <f>IF('Labor Sum'!A35&gt;0,'Labor Sum'!A35," ")</f>
        <v xml:space="preserve"> </v>
      </c>
      <c r="B21" s="191"/>
      <c r="C21" s="191"/>
      <c r="D21" s="191"/>
      <c r="E21" s="191"/>
      <c r="F21" s="188" t="str">
        <f>IF('Labor Sum'!G35&gt;0,'Labor Sum'!G35," ")</f>
        <v xml:space="preserve"> </v>
      </c>
      <c r="G21" s="188"/>
      <c r="H21" s="187" t="str">
        <f>IF('Labor Sum'!J35&gt;0,'Labor Sum'!J35," ")</f>
        <v xml:space="preserve"> </v>
      </c>
      <c r="I21" s="188"/>
      <c r="J21" s="189"/>
      <c r="K21" s="189"/>
      <c r="L21" s="187" t="str">
        <f>IF('Labor Sum'!J36&gt;0,'Labor Sum'!J36," ")</f>
        <v xml:space="preserve"> </v>
      </c>
      <c r="M21" s="188"/>
      <c r="N21" s="185" t="str">
        <f t="shared" si="1"/>
        <v xml:space="preserve"> </v>
      </c>
      <c r="O21" s="185"/>
      <c r="P21" s="185" t="str">
        <f>IF(J21&gt;0,IF('Labor Sum'!J35&gt;0,IF('Labor Sum'!J36&gt;0,(H21*J21+L21*N21),H21*J21),L21*N21)," ")</f>
        <v xml:space="preserve"> </v>
      </c>
      <c r="Q21" s="185"/>
      <c r="R21" s="186"/>
      <c r="S21" s="183"/>
      <c r="T21" s="184"/>
      <c r="U21" s="184"/>
      <c r="V21" s="184"/>
      <c r="W21" s="184"/>
      <c r="X21" s="184"/>
      <c r="Y21" s="184"/>
      <c r="Z21" s="184"/>
      <c r="AA21" s="184"/>
      <c r="AB21" s="184"/>
      <c r="AC21" s="184"/>
      <c r="AD21" s="184"/>
      <c r="AE21" s="184"/>
      <c r="AF21" s="184"/>
      <c r="AG21" s="181" t="str">
        <f t="shared" si="2"/>
        <v xml:space="preserve"> </v>
      </c>
      <c r="AH21" s="181"/>
      <c r="AI21" s="181" t="str">
        <f>IF(J21&gt;0,IF('Labor Sum'!J35&gt;0,IF('Labor Sum'!J36&gt;0,((H21+L21)*AG21),H21*AG21),L21*AG21)," ")</f>
        <v xml:space="preserve"> </v>
      </c>
      <c r="AJ21" s="181"/>
      <c r="AK21" s="182"/>
      <c r="AL21" s="183"/>
      <c r="AM21" s="184"/>
      <c r="AN21" s="184"/>
      <c r="AO21" s="184"/>
      <c r="AP21" s="184"/>
      <c r="AQ21" s="184"/>
      <c r="AR21" s="181" t="str">
        <f t="shared" si="0"/>
        <v xml:space="preserve"> </v>
      </c>
      <c r="AS21" s="181"/>
      <c r="AT21" s="181" t="str">
        <f>IF(J21&gt;0,IF('Labor Sum'!J35&gt;0,IF('Labor Sum'!J36&gt;0,((H21+L21)*AR21),H21*AR21),L21*AR21)," ")</f>
        <v xml:space="preserve"> </v>
      </c>
      <c r="AU21" s="181"/>
      <c r="AV21" s="182"/>
    </row>
    <row r="22" spans="1:48" ht="20.149999999999999" customHeight="1" x14ac:dyDescent="0.2">
      <c r="A22" s="190" t="str">
        <f>IF('Labor Sum'!A37&gt;0,'Labor Sum'!A37," ")</f>
        <v xml:space="preserve"> </v>
      </c>
      <c r="B22" s="191"/>
      <c r="C22" s="191"/>
      <c r="D22" s="191"/>
      <c r="E22" s="191"/>
      <c r="F22" s="188" t="str">
        <f>IF('Labor Sum'!G37&gt;0,'Labor Sum'!G37," ")</f>
        <v xml:space="preserve"> </v>
      </c>
      <c r="G22" s="188"/>
      <c r="H22" s="187" t="str">
        <f>IF('Labor Sum'!J37&gt;0,'Labor Sum'!J37," ")</f>
        <v xml:space="preserve"> </v>
      </c>
      <c r="I22" s="188"/>
      <c r="J22" s="189"/>
      <c r="K22" s="189"/>
      <c r="L22" s="187" t="str">
        <f>IF('Labor Sum'!J38&gt;0,'Labor Sum'!J38," ")</f>
        <v xml:space="preserve"> </v>
      </c>
      <c r="M22" s="188"/>
      <c r="N22" s="185" t="str">
        <f t="shared" si="1"/>
        <v xml:space="preserve"> </v>
      </c>
      <c r="O22" s="185"/>
      <c r="P22" s="185" t="str">
        <f>IF(J22&gt;0,IF('Labor Sum'!J37&gt;0,IF('Labor Sum'!J38&gt;0,(H22*J22+L22*N22),H22*J22),L22*N22)," ")</f>
        <v xml:space="preserve"> </v>
      </c>
      <c r="Q22" s="185"/>
      <c r="R22" s="186"/>
      <c r="S22" s="183"/>
      <c r="T22" s="184"/>
      <c r="U22" s="184"/>
      <c r="V22" s="184"/>
      <c r="W22" s="184"/>
      <c r="X22" s="184"/>
      <c r="Y22" s="184"/>
      <c r="Z22" s="184"/>
      <c r="AA22" s="184"/>
      <c r="AB22" s="184"/>
      <c r="AC22" s="184"/>
      <c r="AD22" s="184"/>
      <c r="AE22" s="184"/>
      <c r="AF22" s="184"/>
      <c r="AG22" s="181" t="str">
        <f t="shared" si="2"/>
        <v xml:space="preserve"> </v>
      </c>
      <c r="AH22" s="181"/>
      <c r="AI22" s="181" t="str">
        <f>IF(J22&gt;0,IF('Labor Sum'!J37&gt;0,IF('Labor Sum'!J38&gt;0,((H22+L22)*AG22),H22*AG22),L22*AG22)," ")</f>
        <v xml:space="preserve"> </v>
      </c>
      <c r="AJ22" s="181"/>
      <c r="AK22" s="182"/>
      <c r="AL22" s="183"/>
      <c r="AM22" s="184"/>
      <c r="AN22" s="184"/>
      <c r="AO22" s="184"/>
      <c r="AP22" s="184"/>
      <c r="AQ22" s="184"/>
      <c r="AR22" s="181" t="str">
        <f t="shared" si="0"/>
        <v xml:space="preserve"> </v>
      </c>
      <c r="AS22" s="181"/>
      <c r="AT22" s="181" t="str">
        <f>IF(J22&gt;0,IF('Labor Sum'!J37&gt;0,IF('Labor Sum'!J38&gt;0,((H22+L22)*AR22),H22*AR22),L22*AR22)," ")</f>
        <v xml:space="preserve"> </v>
      </c>
      <c r="AU22" s="181"/>
      <c r="AV22" s="182"/>
    </row>
    <row r="23" spans="1:48" ht="20.149999999999999" customHeight="1" x14ac:dyDescent="0.2">
      <c r="A23" s="190" t="str">
        <f>IF('Labor Sum'!A39&gt;0,'Labor Sum'!A39," ")</f>
        <v xml:space="preserve"> </v>
      </c>
      <c r="B23" s="191"/>
      <c r="C23" s="191"/>
      <c r="D23" s="191"/>
      <c r="E23" s="191"/>
      <c r="F23" s="188" t="str">
        <f>IF('Labor Sum'!G39&gt;0,'Labor Sum'!G39," ")</f>
        <v xml:space="preserve"> </v>
      </c>
      <c r="G23" s="188"/>
      <c r="H23" s="187" t="str">
        <f>IF('Labor Sum'!J39&gt;0,'Labor Sum'!J39," ")</f>
        <v xml:space="preserve"> </v>
      </c>
      <c r="I23" s="188"/>
      <c r="J23" s="189"/>
      <c r="K23" s="189"/>
      <c r="L23" s="187" t="str">
        <f>IF('Labor Sum'!J40&gt;0,'Labor Sum'!J40," ")</f>
        <v xml:space="preserve"> </v>
      </c>
      <c r="M23" s="188"/>
      <c r="N23" s="185" t="str">
        <f t="shared" si="1"/>
        <v xml:space="preserve"> </v>
      </c>
      <c r="O23" s="185"/>
      <c r="P23" s="185" t="str">
        <f>IF(J23&gt;0,IF('Labor Sum'!J39&gt;0,IF('Labor Sum'!J40&gt;0,(H23*J23+L23*N23),H23*J23),L23*N23)," ")</f>
        <v xml:space="preserve"> </v>
      </c>
      <c r="Q23" s="185"/>
      <c r="R23" s="186"/>
      <c r="S23" s="183"/>
      <c r="T23" s="184"/>
      <c r="U23" s="184"/>
      <c r="V23" s="184"/>
      <c r="W23" s="184"/>
      <c r="X23" s="184"/>
      <c r="Y23" s="184"/>
      <c r="Z23" s="184"/>
      <c r="AA23" s="184"/>
      <c r="AB23" s="184"/>
      <c r="AC23" s="184"/>
      <c r="AD23" s="184"/>
      <c r="AE23" s="184"/>
      <c r="AF23" s="184"/>
      <c r="AG23" s="181" t="str">
        <f t="shared" si="2"/>
        <v xml:space="preserve"> </v>
      </c>
      <c r="AH23" s="181"/>
      <c r="AI23" s="181" t="str">
        <f>IF(J23&gt;0,IF('Labor Sum'!J39&gt;0,IF('Labor Sum'!J40&gt;0,((H23+L23)*AG23),H23*AG23),L23*AG23)," ")</f>
        <v xml:space="preserve"> </v>
      </c>
      <c r="AJ23" s="181"/>
      <c r="AK23" s="182"/>
      <c r="AL23" s="183"/>
      <c r="AM23" s="184"/>
      <c r="AN23" s="184"/>
      <c r="AO23" s="184"/>
      <c r="AP23" s="184"/>
      <c r="AQ23" s="184"/>
      <c r="AR23" s="181" t="str">
        <f t="shared" si="0"/>
        <v xml:space="preserve"> </v>
      </c>
      <c r="AS23" s="181"/>
      <c r="AT23" s="181" t="str">
        <f>IF(J23&gt;0,IF('Labor Sum'!J39&gt;0,IF('Labor Sum'!J40&gt;0,((H23+L23)*AR23),H23*AR23),L23*AR23)," ")</f>
        <v xml:space="preserve"> </v>
      </c>
      <c r="AU23" s="181"/>
      <c r="AV23" s="182"/>
    </row>
    <row r="24" spans="1:48" ht="20.149999999999999" customHeight="1" x14ac:dyDescent="0.2">
      <c r="A24" s="190" t="str">
        <f>IF('Labor Sum'!A41&gt;0,'Labor Sum'!A41," ")</f>
        <v xml:space="preserve"> </v>
      </c>
      <c r="B24" s="191"/>
      <c r="C24" s="191"/>
      <c r="D24" s="191"/>
      <c r="E24" s="191"/>
      <c r="F24" s="188" t="str">
        <f>IF('Labor Sum'!G41&gt;0,'Labor Sum'!G41," ")</f>
        <v xml:space="preserve"> </v>
      </c>
      <c r="G24" s="188"/>
      <c r="H24" s="187" t="str">
        <f>IF('Labor Sum'!J41&gt;0,'Labor Sum'!J41," ")</f>
        <v xml:space="preserve"> </v>
      </c>
      <c r="I24" s="188"/>
      <c r="J24" s="189"/>
      <c r="K24" s="189"/>
      <c r="L24" s="187" t="str">
        <f>IF('Labor Sum'!J42&gt;0,'Labor Sum'!J42," ")</f>
        <v xml:space="preserve"> </v>
      </c>
      <c r="M24" s="188"/>
      <c r="N24" s="185" t="str">
        <f t="shared" si="1"/>
        <v xml:space="preserve"> </v>
      </c>
      <c r="O24" s="185"/>
      <c r="P24" s="185" t="str">
        <f>IF(J24&gt;0,IF('Labor Sum'!J41&gt;0,IF('Labor Sum'!J42&gt;0,(H24*J24+L24*N24),H24*J24),L24*N24)," ")</f>
        <v xml:space="preserve"> </v>
      </c>
      <c r="Q24" s="185"/>
      <c r="R24" s="186"/>
      <c r="S24" s="183"/>
      <c r="T24" s="184"/>
      <c r="U24" s="184"/>
      <c r="V24" s="184"/>
      <c r="W24" s="184"/>
      <c r="X24" s="184"/>
      <c r="Y24" s="184"/>
      <c r="Z24" s="184"/>
      <c r="AA24" s="184"/>
      <c r="AB24" s="184"/>
      <c r="AC24" s="184"/>
      <c r="AD24" s="184"/>
      <c r="AE24" s="184"/>
      <c r="AF24" s="184"/>
      <c r="AG24" s="181" t="str">
        <f t="shared" si="2"/>
        <v xml:space="preserve"> </v>
      </c>
      <c r="AH24" s="181"/>
      <c r="AI24" s="181" t="str">
        <f>IF(J24&gt;0,IF('Labor Sum'!J41&gt;0,IF('Labor Sum'!J42&gt;0,((H24+L24)*AG24),H24*AG24),L24*AG24)," ")</f>
        <v xml:space="preserve"> </v>
      </c>
      <c r="AJ24" s="181"/>
      <c r="AK24" s="182"/>
      <c r="AL24" s="183"/>
      <c r="AM24" s="184"/>
      <c r="AN24" s="184"/>
      <c r="AO24" s="184"/>
      <c r="AP24" s="184"/>
      <c r="AQ24" s="184"/>
      <c r="AR24" s="181" t="str">
        <f t="shared" si="0"/>
        <v xml:space="preserve"> </v>
      </c>
      <c r="AS24" s="181"/>
      <c r="AT24" s="181" t="str">
        <f>IF(J24&gt;0,IF('Labor Sum'!J41&gt;0,IF('Labor Sum'!J42&gt;0,((H24+L24)*AR24),H24*AR24),L24*AR24)," ")</f>
        <v xml:space="preserve"> </v>
      </c>
      <c r="AU24" s="181"/>
      <c r="AV24" s="182"/>
    </row>
    <row r="25" spans="1:48" ht="20.149999999999999" customHeight="1" x14ac:dyDescent="0.2">
      <c r="A25" s="190" t="str">
        <f>IF('Labor Sum'!A43&gt;0,'Labor Sum'!A43," ")</f>
        <v xml:space="preserve"> </v>
      </c>
      <c r="B25" s="191"/>
      <c r="C25" s="191"/>
      <c r="D25" s="191"/>
      <c r="E25" s="191"/>
      <c r="F25" s="188" t="str">
        <f>IF('Labor Sum'!G43&gt;0,'Labor Sum'!G43," ")</f>
        <v xml:space="preserve"> </v>
      </c>
      <c r="G25" s="188"/>
      <c r="H25" s="187" t="str">
        <f>IF('Labor Sum'!J43&gt;0,'Labor Sum'!J43," ")</f>
        <v xml:space="preserve"> </v>
      </c>
      <c r="I25" s="188"/>
      <c r="J25" s="189"/>
      <c r="K25" s="189"/>
      <c r="L25" s="187" t="str">
        <f>IF('Labor Sum'!J44&gt;0,'Labor Sum'!J44," ")</f>
        <v xml:space="preserve"> </v>
      </c>
      <c r="M25" s="188"/>
      <c r="N25" s="185" t="str">
        <f t="shared" si="1"/>
        <v xml:space="preserve"> </v>
      </c>
      <c r="O25" s="185"/>
      <c r="P25" s="185" t="str">
        <f>IF(J25&gt;0,IF('Labor Sum'!J43&gt;0,IF('Labor Sum'!J44&gt;0,(H25*J25+L25*N25),H25*J25),L25*N25)," ")</f>
        <v xml:space="preserve"> </v>
      </c>
      <c r="Q25" s="185"/>
      <c r="R25" s="186"/>
      <c r="S25" s="183"/>
      <c r="T25" s="184"/>
      <c r="U25" s="184"/>
      <c r="V25" s="184"/>
      <c r="W25" s="184"/>
      <c r="X25" s="184"/>
      <c r="Y25" s="184"/>
      <c r="Z25" s="184"/>
      <c r="AA25" s="184"/>
      <c r="AB25" s="184"/>
      <c r="AC25" s="184"/>
      <c r="AD25" s="184"/>
      <c r="AE25" s="184"/>
      <c r="AF25" s="184"/>
      <c r="AG25" s="181" t="str">
        <f t="shared" si="2"/>
        <v xml:space="preserve"> </v>
      </c>
      <c r="AH25" s="181"/>
      <c r="AI25" s="181" t="str">
        <f>IF(J25&gt;0,IF('Labor Sum'!J43&gt;0,IF('Labor Sum'!J44&gt;0,((H25+L25)*AG25),H25*AG25),L25*AG25)," ")</f>
        <v xml:space="preserve"> </v>
      </c>
      <c r="AJ25" s="181"/>
      <c r="AK25" s="182"/>
      <c r="AL25" s="183"/>
      <c r="AM25" s="184"/>
      <c r="AN25" s="184"/>
      <c r="AO25" s="184"/>
      <c r="AP25" s="184"/>
      <c r="AQ25" s="184"/>
      <c r="AR25" s="181" t="str">
        <f t="shared" si="0"/>
        <v xml:space="preserve"> </v>
      </c>
      <c r="AS25" s="181"/>
      <c r="AT25" s="181" t="str">
        <f>IF(J25&gt;0,IF('Labor Sum'!J43&gt;0,IF('Labor Sum'!J44&gt;0,((H25+L25)*AR25),H25*AR25),L25*AR25)," ")</f>
        <v xml:space="preserve"> </v>
      </c>
      <c r="AU25" s="181"/>
      <c r="AV25" s="182"/>
    </row>
    <row r="26" spans="1:48" ht="20.149999999999999" customHeight="1" x14ac:dyDescent="0.2">
      <c r="A26" s="190" t="str">
        <f>IF('Labor Sum'!A45&gt;0,'Labor Sum'!A45," ")</f>
        <v xml:space="preserve"> </v>
      </c>
      <c r="B26" s="191"/>
      <c r="C26" s="191"/>
      <c r="D26" s="191"/>
      <c r="E26" s="191"/>
      <c r="F26" s="188" t="str">
        <f>IF('Labor Sum'!G45&gt;0,'Labor Sum'!G45," ")</f>
        <v xml:space="preserve"> </v>
      </c>
      <c r="G26" s="188"/>
      <c r="H26" s="187" t="str">
        <f>IF('Labor Sum'!J45&gt;0,'Labor Sum'!J45," ")</f>
        <v xml:space="preserve"> </v>
      </c>
      <c r="I26" s="188"/>
      <c r="J26" s="189"/>
      <c r="K26" s="189"/>
      <c r="L26" s="187" t="str">
        <f>IF('Labor Sum'!J46&gt;0,'Labor Sum'!J46," ")</f>
        <v xml:space="preserve"> </v>
      </c>
      <c r="M26" s="188"/>
      <c r="N26" s="185" t="str">
        <f t="shared" si="1"/>
        <v xml:space="preserve"> </v>
      </c>
      <c r="O26" s="185"/>
      <c r="P26" s="185" t="str">
        <f>IF(J26&gt;0,IF('Labor Sum'!J45&gt;0,IF('Labor Sum'!J46&gt;0,(H26*J26+L26*N26),H26*J26),L26*N26)," ")</f>
        <v xml:space="preserve"> </v>
      </c>
      <c r="Q26" s="185"/>
      <c r="R26" s="186"/>
      <c r="S26" s="183"/>
      <c r="T26" s="184"/>
      <c r="U26" s="184"/>
      <c r="V26" s="184"/>
      <c r="W26" s="184"/>
      <c r="X26" s="184"/>
      <c r="Y26" s="184"/>
      <c r="Z26" s="184"/>
      <c r="AA26" s="184"/>
      <c r="AB26" s="184"/>
      <c r="AC26" s="184"/>
      <c r="AD26" s="184"/>
      <c r="AE26" s="184"/>
      <c r="AF26" s="184"/>
      <c r="AG26" s="181" t="str">
        <f t="shared" si="2"/>
        <v xml:space="preserve"> </v>
      </c>
      <c r="AH26" s="181"/>
      <c r="AI26" s="181" t="str">
        <f>IF(J26&gt;0,IF('Labor Sum'!J45&gt;0,IF('Labor Sum'!J46&gt;0,((H26+L26)*AG26),H26*AG26),L26*AG26)," ")</f>
        <v xml:space="preserve"> </v>
      </c>
      <c r="AJ26" s="181"/>
      <c r="AK26" s="182"/>
      <c r="AL26" s="183"/>
      <c r="AM26" s="184"/>
      <c r="AN26" s="184"/>
      <c r="AO26" s="184"/>
      <c r="AP26" s="184"/>
      <c r="AQ26" s="184"/>
      <c r="AR26" s="181" t="str">
        <f t="shared" si="0"/>
        <v xml:space="preserve"> </v>
      </c>
      <c r="AS26" s="181"/>
      <c r="AT26" s="181" t="str">
        <f>IF(J26&gt;0,IF('Labor Sum'!J45&gt;0,IF('Labor Sum'!J46&gt;0,((H26+L26)*AR26),H26*AR26),L26*AR26)," ")</f>
        <v xml:space="preserve"> </v>
      </c>
      <c r="AU26" s="181"/>
      <c r="AV26" s="182"/>
    </row>
    <row r="27" spans="1:48" ht="20.149999999999999" customHeight="1" x14ac:dyDescent="0.2">
      <c r="A27" s="190" t="str">
        <f>IF('Labor Sum'!A47&gt;0,'Labor Sum'!A47," ")</f>
        <v xml:space="preserve"> </v>
      </c>
      <c r="B27" s="191"/>
      <c r="C27" s="191"/>
      <c r="D27" s="191"/>
      <c r="E27" s="191"/>
      <c r="F27" s="188" t="str">
        <f>IF('Labor Sum'!G47&gt;0,'Labor Sum'!G47," ")</f>
        <v xml:space="preserve"> </v>
      </c>
      <c r="G27" s="188"/>
      <c r="H27" s="187" t="str">
        <f>IF('Labor Sum'!J47&gt;0,'Labor Sum'!J47," ")</f>
        <v xml:space="preserve"> </v>
      </c>
      <c r="I27" s="187"/>
      <c r="J27" s="189"/>
      <c r="K27" s="189"/>
      <c r="L27" s="187" t="str">
        <f>IF('Labor Sum'!J48&gt;0,'Labor Sum'!J48," ")</f>
        <v xml:space="preserve"> </v>
      </c>
      <c r="M27" s="187"/>
      <c r="N27" s="185" t="str">
        <f t="shared" ref="N27:N30" si="3">IF(J27&gt;0,(J27*1.5)," ")</f>
        <v xml:space="preserve"> </v>
      </c>
      <c r="O27" s="185"/>
      <c r="P27" s="185" t="str">
        <f>IF(J27&gt;0,IF('Labor Sum'!J47&gt;0,IF('Labor Sum'!J48&gt;0,(H27*J27+L27*N27),H27*J27),L27*N27)," ")</f>
        <v xml:space="preserve"> </v>
      </c>
      <c r="Q27" s="185"/>
      <c r="R27" s="186"/>
      <c r="S27" s="183"/>
      <c r="T27" s="184"/>
      <c r="U27" s="184"/>
      <c r="V27" s="184"/>
      <c r="W27" s="184"/>
      <c r="X27" s="184"/>
      <c r="Y27" s="184"/>
      <c r="Z27" s="184"/>
      <c r="AA27" s="184"/>
      <c r="AB27" s="184"/>
      <c r="AC27" s="184"/>
      <c r="AD27" s="184"/>
      <c r="AE27" s="184"/>
      <c r="AF27" s="184"/>
      <c r="AG27" s="181" t="str">
        <f t="shared" ref="AG27:AG30" si="4">IF(J27&gt;0,SUM(S27:AF27)," ")</f>
        <v xml:space="preserve"> </v>
      </c>
      <c r="AH27" s="181"/>
      <c r="AI27" s="181" t="str">
        <f>IF(J27&gt;0,IF('Labor Sum'!J47&gt;0,IF('Labor Sum'!J48&gt;0,((H27+L27)*AG27),H27*AG27),L27*AG27)," ")</f>
        <v xml:space="preserve"> </v>
      </c>
      <c r="AJ27" s="181"/>
      <c r="AK27" s="182"/>
      <c r="AL27" s="183"/>
      <c r="AM27" s="184"/>
      <c r="AN27" s="184"/>
      <c r="AO27" s="184"/>
      <c r="AP27" s="184"/>
      <c r="AQ27" s="184"/>
      <c r="AR27" s="181" t="str">
        <f t="shared" ref="AR27:AR30" si="5">IF(J27&gt;0,(SUM(AL27:AQ27))," ")</f>
        <v xml:space="preserve"> </v>
      </c>
      <c r="AS27" s="181"/>
      <c r="AT27" s="181" t="str">
        <f>IF(J27&gt;0,IF('Labor Sum'!J47&gt;0,IF('Labor Sum'!J48&gt;0,((H27+L27)*AR27),H27*AR27),L27*AR27)," ")</f>
        <v xml:space="preserve"> </v>
      </c>
      <c r="AU27" s="181"/>
      <c r="AV27" s="182"/>
    </row>
    <row r="28" spans="1:48" ht="20.149999999999999" customHeight="1" x14ac:dyDescent="0.2">
      <c r="A28" s="190" t="str">
        <f>IF('Labor Sum'!A49&gt;0,'Labor Sum'!A49," ")</f>
        <v xml:space="preserve"> </v>
      </c>
      <c r="B28" s="191"/>
      <c r="C28" s="191"/>
      <c r="D28" s="191"/>
      <c r="E28" s="191"/>
      <c r="F28" s="188" t="str">
        <f>IF('Labor Sum'!G49&gt;0,'Labor Sum'!G49," ")</f>
        <v xml:space="preserve"> </v>
      </c>
      <c r="G28" s="188"/>
      <c r="H28" s="187" t="str">
        <f>IF('Labor Sum'!J49&gt;0,'Labor Sum'!J49," ")</f>
        <v xml:space="preserve"> </v>
      </c>
      <c r="I28" s="188"/>
      <c r="J28" s="189"/>
      <c r="K28" s="189"/>
      <c r="L28" s="187" t="str">
        <f>IF('Labor Sum'!J50&gt;0,'Labor Sum'!J50," ")</f>
        <v xml:space="preserve"> </v>
      </c>
      <c r="M28" s="188"/>
      <c r="N28" s="185" t="str">
        <f t="shared" si="3"/>
        <v xml:space="preserve"> </v>
      </c>
      <c r="O28" s="185"/>
      <c r="P28" s="185" t="str">
        <f>IF(J28&gt;0,IF('Labor Sum'!J49&gt;0,IF('Labor Sum'!J50&gt;0,(H28*J28+L28*N28),H28*J28),L28*N28)," ")</f>
        <v xml:space="preserve"> </v>
      </c>
      <c r="Q28" s="185"/>
      <c r="R28" s="186"/>
      <c r="S28" s="183"/>
      <c r="T28" s="184"/>
      <c r="U28" s="184"/>
      <c r="V28" s="184"/>
      <c r="W28" s="184"/>
      <c r="X28" s="184"/>
      <c r="Y28" s="184"/>
      <c r="Z28" s="184"/>
      <c r="AA28" s="184"/>
      <c r="AB28" s="184"/>
      <c r="AC28" s="184"/>
      <c r="AD28" s="184"/>
      <c r="AE28" s="184"/>
      <c r="AF28" s="184"/>
      <c r="AG28" s="181" t="str">
        <f t="shared" si="4"/>
        <v xml:space="preserve"> </v>
      </c>
      <c r="AH28" s="181"/>
      <c r="AI28" s="181" t="str">
        <f>IF(J28&gt;0,IF('Labor Sum'!J49&gt;0,IF('Labor Sum'!J50&gt;0,((H28+L28)*AG28),H28*AG28),L28*AG28)," ")</f>
        <v xml:space="preserve"> </v>
      </c>
      <c r="AJ28" s="181"/>
      <c r="AK28" s="182"/>
      <c r="AL28" s="183"/>
      <c r="AM28" s="184"/>
      <c r="AN28" s="184"/>
      <c r="AO28" s="184"/>
      <c r="AP28" s="184"/>
      <c r="AQ28" s="184"/>
      <c r="AR28" s="181" t="str">
        <f t="shared" si="5"/>
        <v xml:space="preserve"> </v>
      </c>
      <c r="AS28" s="181"/>
      <c r="AT28" s="181" t="str">
        <f>IF(J28&gt;0,IF('Labor Sum'!J49&gt;0,IF('Labor Sum'!J50&gt;0,((H28+L28)*AR28),H28*AR28),L28*AR28)," ")</f>
        <v xml:space="preserve"> </v>
      </c>
      <c r="AU28" s="181"/>
      <c r="AV28" s="182"/>
    </row>
    <row r="29" spans="1:48" ht="20.149999999999999" customHeight="1" x14ac:dyDescent="0.2">
      <c r="A29" s="190" t="str">
        <f>IF('Labor Sum'!A51&gt;0,'Labor Sum'!A51," ")</f>
        <v xml:space="preserve"> </v>
      </c>
      <c r="B29" s="191"/>
      <c r="C29" s="191"/>
      <c r="D29" s="191"/>
      <c r="E29" s="191"/>
      <c r="F29" s="188" t="str">
        <f>IF('Labor Sum'!G51&gt;0,'Labor Sum'!G51," ")</f>
        <v xml:space="preserve"> </v>
      </c>
      <c r="G29" s="188"/>
      <c r="H29" s="187" t="str">
        <f>IF('Labor Sum'!J51&gt;0,'Labor Sum'!J51," ")</f>
        <v xml:space="preserve"> </v>
      </c>
      <c r="I29" s="187"/>
      <c r="J29" s="189"/>
      <c r="K29" s="189"/>
      <c r="L29" s="187" t="str">
        <f>IF('Labor Sum'!J52&gt;0,'Labor Sum'!J52," ")</f>
        <v xml:space="preserve"> </v>
      </c>
      <c r="M29" s="187"/>
      <c r="N29" s="185" t="str">
        <f t="shared" si="3"/>
        <v xml:space="preserve"> </v>
      </c>
      <c r="O29" s="185"/>
      <c r="P29" s="185" t="str">
        <f>IF(J29&gt;0,IF('Labor Sum'!J51&gt;0,IF('Labor Sum'!J52&gt;0,(H29*J29+L29*N29),H29*J29),L29*N29)," ")</f>
        <v xml:space="preserve"> </v>
      </c>
      <c r="Q29" s="185"/>
      <c r="R29" s="186"/>
      <c r="S29" s="183"/>
      <c r="T29" s="184"/>
      <c r="U29" s="184"/>
      <c r="V29" s="184"/>
      <c r="W29" s="184"/>
      <c r="X29" s="184"/>
      <c r="Y29" s="184"/>
      <c r="Z29" s="184"/>
      <c r="AA29" s="184"/>
      <c r="AB29" s="184"/>
      <c r="AC29" s="184"/>
      <c r="AD29" s="184"/>
      <c r="AE29" s="184"/>
      <c r="AF29" s="184"/>
      <c r="AG29" s="181" t="str">
        <f t="shared" si="4"/>
        <v xml:space="preserve"> </v>
      </c>
      <c r="AH29" s="181"/>
      <c r="AI29" s="181" t="str">
        <f>IF(J29&gt;0,IF('Labor Sum'!J51&gt;0,IF('Labor Sum'!J52&gt;0,((H29+L29)*AG29),H29*AG29),L29*AG29)," ")</f>
        <v xml:space="preserve"> </v>
      </c>
      <c r="AJ29" s="181"/>
      <c r="AK29" s="182"/>
      <c r="AL29" s="183"/>
      <c r="AM29" s="184"/>
      <c r="AN29" s="184"/>
      <c r="AO29" s="184"/>
      <c r="AP29" s="184"/>
      <c r="AQ29" s="184"/>
      <c r="AR29" s="181" t="str">
        <f t="shared" si="5"/>
        <v xml:space="preserve"> </v>
      </c>
      <c r="AS29" s="181"/>
      <c r="AT29" s="181" t="str">
        <f>IF(J29&gt;0,IF('Labor Sum'!J51&gt;0,IF('Labor Sum'!J52&gt;0,((H29+L29)*AR29),H29*AR29),L29*AR29)," ")</f>
        <v xml:space="preserve"> </v>
      </c>
      <c r="AU29" s="181"/>
      <c r="AV29" s="182"/>
    </row>
    <row r="30" spans="1:48" ht="20.149999999999999" customHeight="1" x14ac:dyDescent="0.2">
      <c r="A30" s="190" t="str">
        <f>IF('Labor Sum'!A53&gt;0,'Labor Sum'!A53," ")</f>
        <v xml:space="preserve"> </v>
      </c>
      <c r="B30" s="191"/>
      <c r="C30" s="191"/>
      <c r="D30" s="191"/>
      <c r="E30" s="191"/>
      <c r="F30" s="188" t="str">
        <f>IF('Labor Sum'!G53&gt;0,'Labor Sum'!G53," ")</f>
        <v xml:space="preserve"> </v>
      </c>
      <c r="G30" s="188"/>
      <c r="H30" s="187" t="str">
        <f>IF('Labor Sum'!J53&gt;0,'Labor Sum'!J53," ")</f>
        <v xml:space="preserve"> </v>
      </c>
      <c r="I30" s="188"/>
      <c r="J30" s="189"/>
      <c r="K30" s="189"/>
      <c r="L30" s="187" t="str">
        <f>IF('Labor Sum'!J54&gt;0,'Labor Sum'!J54," ")</f>
        <v xml:space="preserve"> </v>
      </c>
      <c r="M30" s="188"/>
      <c r="N30" s="185" t="str">
        <f t="shared" si="3"/>
        <v xml:space="preserve"> </v>
      </c>
      <c r="O30" s="185"/>
      <c r="P30" s="185" t="str">
        <f>IF(J30&gt;0,IF('Labor Sum'!J53&gt;0,IF('Labor Sum'!J54&gt;0,(H30*J30+L30*N30),H30*J30),L30*N30)," ")</f>
        <v xml:space="preserve"> </v>
      </c>
      <c r="Q30" s="185"/>
      <c r="R30" s="186"/>
      <c r="S30" s="183"/>
      <c r="T30" s="184"/>
      <c r="U30" s="184"/>
      <c r="V30" s="184"/>
      <c r="W30" s="184"/>
      <c r="X30" s="184"/>
      <c r="Y30" s="184"/>
      <c r="Z30" s="184"/>
      <c r="AA30" s="184"/>
      <c r="AB30" s="184"/>
      <c r="AC30" s="184"/>
      <c r="AD30" s="184"/>
      <c r="AE30" s="184"/>
      <c r="AF30" s="184"/>
      <c r="AG30" s="181" t="str">
        <f t="shared" si="4"/>
        <v xml:space="preserve"> </v>
      </c>
      <c r="AH30" s="181"/>
      <c r="AI30" s="181" t="str">
        <f>IF(J30&gt;0,IF('Labor Sum'!J53&gt;0,IF('Labor Sum'!J54&gt;0,((H30+L30)*AG30),H30*AG30),L30*AG30)," ")</f>
        <v xml:space="preserve"> </v>
      </c>
      <c r="AJ30" s="181"/>
      <c r="AK30" s="182"/>
      <c r="AL30" s="183"/>
      <c r="AM30" s="184"/>
      <c r="AN30" s="184"/>
      <c r="AO30" s="184"/>
      <c r="AP30" s="184"/>
      <c r="AQ30" s="184"/>
      <c r="AR30" s="181" t="str">
        <f t="shared" si="5"/>
        <v xml:space="preserve"> </v>
      </c>
      <c r="AS30" s="181"/>
      <c r="AT30" s="181" t="str">
        <f>IF(J30&gt;0,IF('Labor Sum'!J53&gt;0,IF('Labor Sum'!J54&gt;0,((H30+L30)*AR30),H30*AR30),L30*AR30)," ")</f>
        <v xml:space="preserve"> </v>
      </c>
      <c r="AU30" s="181"/>
      <c r="AV30" s="182"/>
    </row>
    <row r="31" spans="1:48" ht="20.149999999999999" customHeight="1" x14ac:dyDescent="0.25">
      <c r="J31" s="178" t="s">
        <v>56</v>
      </c>
      <c r="K31" s="178"/>
      <c r="L31" s="178"/>
      <c r="M31" s="178"/>
      <c r="N31" s="178"/>
      <c r="O31" s="177" t="str">
        <f>IF(J8&gt;0,SUM(P8:R30)," ")</f>
        <v xml:space="preserve"> </v>
      </c>
      <c r="P31" s="178"/>
      <c r="Q31" s="178"/>
      <c r="R31" s="178"/>
      <c r="S31" s="45"/>
      <c r="T31" s="45"/>
      <c r="U31" s="45"/>
      <c r="V31" s="45"/>
      <c r="W31" s="45"/>
      <c r="X31" s="45"/>
      <c r="Y31" s="45"/>
      <c r="Z31" s="45"/>
      <c r="AA31" s="178" t="s">
        <v>57</v>
      </c>
      <c r="AB31" s="178"/>
      <c r="AC31" s="178"/>
      <c r="AD31" s="178"/>
      <c r="AE31" s="178"/>
      <c r="AF31" s="178"/>
      <c r="AG31" s="178"/>
      <c r="AH31" s="177" t="str">
        <f>IF(J8&gt;0,SUM(AI8:AK30)," ")</f>
        <v xml:space="preserve"> </v>
      </c>
      <c r="AI31" s="178"/>
      <c r="AJ31" s="178"/>
      <c r="AK31" s="178"/>
      <c r="AL31" s="45"/>
      <c r="AM31" s="45"/>
      <c r="AN31" s="45"/>
      <c r="AO31" s="45"/>
      <c r="AP31" s="45"/>
      <c r="AQ31" s="45"/>
      <c r="AR31" s="97"/>
      <c r="AS31" s="177" t="str">
        <f>IF(J8&gt;0,SUM(AT8:AV30)," ")</f>
        <v xml:space="preserve"> </v>
      </c>
      <c r="AT31" s="178"/>
      <c r="AU31" s="178"/>
      <c r="AV31" s="178"/>
    </row>
    <row r="32" spans="1:48" ht="20.149999999999999" customHeight="1" x14ac:dyDescent="0.25">
      <c r="S32" s="98" t="s">
        <v>271</v>
      </c>
    </row>
    <row r="33" spans="19:19" ht="20.149999999999999" customHeight="1" x14ac:dyDescent="0.25">
      <c r="S33" s="98"/>
    </row>
  </sheetData>
  <sheetProtection algorithmName="SHA-512" hashValue="EoaHt5PUbmTNQP+sId3LCOlNdG+pEzz461AD5EtOsEeOQi5zkPPIi+jvpGe8V/m5/AjK5rO3HX0g06ybggeW6g==" saltValue="Yq9j7p80FiBbE+pDVzF9ww==" spinCount="100000" sheet="1" objects="1" scenarios="1" selectLockedCells="1"/>
  <mergeCells count="525">
    <mergeCell ref="AP29:AQ29"/>
    <mergeCell ref="AR29:AS29"/>
    <mergeCell ref="AT29:AV29"/>
    <mergeCell ref="A30:E30"/>
    <mergeCell ref="F30:G30"/>
    <mergeCell ref="H30:I30"/>
    <mergeCell ref="J30:K30"/>
    <mergeCell ref="L30:M30"/>
    <mergeCell ref="N30:O30"/>
    <mergeCell ref="P30:R30"/>
    <mergeCell ref="S30:T30"/>
    <mergeCell ref="U30:V30"/>
    <mergeCell ref="W30:X30"/>
    <mergeCell ref="Y30:Z30"/>
    <mergeCell ref="AA30:AB30"/>
    <mergeCell ref="AC30:AD30"/>
    <mergeCell ref="AE30:AF30"/>
    <mergeCell ref="AG30:AH30"/>
    <mergeCell ref="AI30:AK30"/>
    <mergeCell ref="AL30:AM30"/>
    <mergeCell ref="AN30:AO30"/>
    <mergeCell ref="AP30:AQ30"/>
    <mergeCell ref="AR30:AS30"/>
    <mergeCell ref="AT30:AV30"/>
    <mergeCell ref="W29:X29"/>
    <mergeCell ref="Y29:Z29"/>
    <mergeCell ref="AA29:AB29"/>
    <mergeCell ref="AC29:AD29"/>
    <mergeCell ref="AE29:AF29"/>
    <mergeCell ref="AG29:AH29"/>
    <mergeCell ref="AI29:AK29"/>
    <mergeCell ref="AL29:AM29"/>
    <mergeCell ref="AN29:AO29"/>
    <mergeCell ref="A29:E29"/>
    <mergeCell ref="F29:G29"/>
    <mergeCell ref="H29:I29"/>
    <mergeCell ref="J29:K29"/>
    <mergeCell ref="L29:M29"/>
    <mergeCell ref="N29:O29"/>
    <mergeCell ref="P29:R29"/>
    <mergeCell ref="S29:T29"/>
    <mergeCell ref="U29:V29"/>
    <mergeCell ref="AP27:AQ27"/>
    <mergeCell ref="AR27:AS27"/>
    <mergeCell ref="AT27:AV27"/>
    <mergeCell ref="A28:E28"/>
    <mergeCell ref="F28:G28"/>
    <mergeCell ref="H28:I28"/>
    <mergeCell ref="J28:K28"/>
    <mergeCell ref="L28:M28"/>
    <mergeCell ref="N28:O28"/>
    <mergeCell ref="P28:R28"/>
    <mergeCell ref="S28:T28"/>
    <mergeCell ref="U28:V28"/>
    <mergeCell ref="W28:X28"/>
    <mergeCell ref="Y28:Z28"/>
    <mergeCell ref="AA28:AB28"/>
    <mergeCell ref="AC28:AD28"/>
    <mergeCell ref="AE28:AF28"/>
    <mergeCell ref="AG28:AH28"/>
    <mergeCell ref="AI28:AK28"/>
    <mergeCell ref="AL28:AM28"/>
    <mergeCell ref="AN28:AO28"/>
    <mergeCell ref="AP28:AQ28"/>
    <mergeCell ref="AR28:AS28"/>
    <mergeCell ref="AT28:AV28"/>
    <mergeCell ref="W27:X27"/>
    <mergeCell ref="Y27:Z27"/>
    <mergeCell ref="AA27:AB27"/>
    <mergeCell ref="AC27:AD27"/>
    <mergeCell ref="AE27:AF27"/>
    <mergeCell ref="AG27:AH27"/>
    <mergeCell ref="AI27:AK27"/>
    <mergeCell ref="AL27:AM27"/>
    <mergeCell ref="AN27:AO27"/>
    <mergeCell ref="A27:E27"/>
    <mergeCell ref="F27:G27"/>
    <mergeCell ref="H27:I27"/>
    <mergeCell ref="J27:K27"/>
    <mergeCell ref="L27:M27"/>
    <mergeCell ref="N27:O27"/>
    <mergeCell ref="P27:R27"/>
    <mergeCell ref="S27:T27"/>
    <mergeCell ref="U27:V27"/>
    <mergeCell ref="AP10:AQ10"/>
    <mergeCell ref="AR10:AS10"/>
    <mergeCell ref="AN10:AO10"/>
    <mergeCell ref="AT11:AV11"/>
    <mergeCell ref="W11:X11"/>
    <mergeCell ref="Y11:Z11"/>
    <mergeCell ref="AA11:AB11"/>
    <mergeCell ref="AT6:AV7"/>
    <mergeCell ref="AT8:AV8"/>
    <mergeCell ref="AT9:AV9"/>
    <mergeCell ref="AA8:AB8"/>
    <mergeCell ref="AE7:AF7"/>
    <mergeCell ref="AE8:AF8"/>
    <mergeCell ref="AL8:AM8"/>
    <mergeCell ref="AR11:AS11"/>
    <mergeCell ref="AT10:AV10"/>
    <mergeCell ref="N6:O7"/>
    <mergeCell ref="N8:O8"/>
    <mergeCell ref="AG7:AH7"/>
    <mergeCell ref="AG8:AH8"/>
    <mergeCell ref="S6:AH6"/>
    <mergeCell ref="P9:R9"/>
    <mergeCell ref="U7:V7"/>
    <mergeCell ref="AL4:AQ4"/>
    <mergeCell ref="AC8:AD8"/>
    <mergeCell ref="AN7:AO7"/>
    <mergeCell ref="AC7:AD7"/>
    <mergeCell ref="W7:X7"/>
    <mergeCell ref="AL6:AS6"/>
    <mergeCell ref="Y7:Z7"/>
    <mergeCell ref="AA7:AB7"/>
    <mergeCell ref="AP7:AQ7"/>
    <mergeCell ref="AN8:AO8"/>
    <mergeCell ref="AP8:AQ8"/>
    <mergeCell ref="AL7:AM7"/>
    <mergeCell ref="AI8:AK8"/>
    <mergeCell ref="AR7:AS7"/>
    <mergeCell ref="AR8:AS8"/>
    <mergeCell ref="W8:X8"/>
    <mergeCell ref="Y8:Z8"/>
    <mergeCell ref="J6:K7"/>
    <mergeCell ref="L6:M7"/>
    <mergeCell ref="P6:R7"/>
    <mergeCell ref="A11:E11"/>
    <mergeCell ref="F11:G11"/>
    <mergeCell ref="U10:V10"/>
    <mergeCell ref="AI10:AK10"/>
    <mergeCell ref="AL10:AM10"/>
    <mergeCell ref="AR9:AS9"/>
    <mergeCell ref="AG10:AH10"/>
    <mergeCell ref="AN9:AO9"/>
    <mergeCell ref="AP9:AQ9"/>
    <mergeCell ref="S11:T11"/>
    <mergeCell ref="AI9:AK9"/>
    <mergeCell ref="AL9:AM9"/>
    <mergeCell ref="P10:R10"/>
    <mergeCell ref="S10:T10"/>
    <mergeCell ref="W9:X9"/>
    <mergeCell ref="Y9:Z9"/>
    <mergeCell ref="AA9:AB9"/>
    <mergeCell ref="P11:R11"/>
    <mergeCell ref="W10:X10"/>
    <mergeCell ref="AI6:AK7"/>
    <mergeCell ref="A10:E10"/>
    <mergeCell ref="F10:G10"/>
    <mergeCell ref="A6:E7"/>
    <mergeCell ref="A8:E8"/>
    <mergeCell ref="U11:V11"/>
    <mergeCell ref="A9:E9"/>
    <mergeCell ref="F9:G9"/>
    <mergeCell ref="S8:T8"/>
    <mergeCell ref="U8:V8"/>
    <mergeCell ref="F6:G7"/>
    <mergeCell ref="F8:G8"/>
    <mergeCell ref="P8:R8"/>
    <mergeCell ref="H9:I9"/>
    <mergeCell ref="J9:K9"/>
    <mergeCell ref="L9:M9"/>
    <mergeCell ref="H8:I8"/>
    <mergeCell ref="J8:K8"/>
    <mergeCell ref="L8:M8"/>
    <mergeCell ref="H10:I10"/>
    <mergeCell ref="J10:K10"/>
    <mergeCell ref="L10:M10"/>
    <mergeCell ref="N10:O10"/>
    <mergeCell ref="S7:T7"/>
    <mergeCell ref="H6:I7"/>
    <mergeCell ref="N9:O9"/>
    <mergeCell ref="S9:T9"/>
    <mergeCell ref="U9:V9"/>
    <mergeCell ref="AC9:AD9"/>
    <mergeCell ref="AG9:AH9"/>
    <mergeCell ref="AC10:AD10"/>
    <mergeCell ref="AC11:AD11"/>
    <mergeCell ref="AG11:AH11"/>
    <mergeCell ref="AN11:AO11"/>
    <mergeCell ref="AI11:AK11"/>
    <mergeCell ref="AE9:AF9"/>
    <mergeCell ref="AE10:AF10"/>
    <mergeCell ref="AE11:AF11"/>
    <mergeCell ref="Y10:Z10"/>
    <mergeCell ref="AA10:AB10"/>
    <mergeCell ref="A12:E12"/>
    <mergeCell ref="F12:G12"/>
    <mergeCell ref="S12:T12"/>
    <mergeCell ref="U12:V12"/>
    <mergeCell ref="H12:I12"/>
    <mergeCell ref="J12:K12"/>
    <mergeCell ref="L12:M12"/>
    <mergeCell ref="N12:O12"/>
    <mergeCell ref="AL11:AM11"/>
    <mergeCell ref="AI12:AK12"/>
    <mergeCell ref="AL12:AM12"/>
    <mergeCell ref="AC12:AD12"/>
    <mergeCell ref="H11:I11"/>
    <mergeCell ref="J11:K11"/>
    <mergeCell ref="L11:M11"/>
    <mergeCell ref="AT12:AV12"/>
    <mergeCell ref="P12:R12"/>
    <mergeCell ref="AG12:AH12"/>
    <mergeCell ref="AR12:AS12"/>
    <mergeCell ref="W12:X12"/>
    <mergeCell ref="Y12:Z12"/>
    <mergeCell ref="AP11:AQ11"/>
    <mergeCell ref="A13:E13"/>
    <mergeCell ref="F13:G13"/>
    <mergeCell ref="S13:T13"/>
    <mergeCell ref="U13:V13"/>
    <mergeCell ref="H13:I13"/>
    <mergeCell ref="J13:K13"/>
    <mergeCell ref="L13:M13"/>
    <mergeCell ref="N13:O13"/>
    <mergeCell ref="N11:O11"/>
    <mergeCell ref="AI13:AK13"/>
    <mergeCell ref="AE13:AF13"/>
    <mergeCell ref="AN12:AO12"/>
    <mergeCell ref="AP12:AQ12"/>
    <mergeCell ref="AT13:AV13"/>
    <mergeCell ref="P13:R13"/>
    <mergeCell ref="AG13:AH13"/>
    <mergeCell ref="AR13:AS13"/>
    <mergeCell ref="W13:X13"/>
    <mergeCell ref="Y13:Z13"/>
    <mergeCell ref="AA13:AB13"/>
    <mergeCell ref="AC13:AD13"/>
    <mergeCell ref="AN13:AO13"/>
    <mergeCell ref="AP13:AQ13"/>
    <mergeCell ref="AL13:AM13"/>
    <mergeCell ref="AE12:AF12"/>
    <mergeCell ref="AA12:AB12"/>
    <mergeCell ref="AL14:AM14"/>
    <mergeCell ref="AT14:AV14"/>
    <mergeCell ref="P14:R14"/>
    <mergeCell ref="AG14:AH14"/>
    <mergeCell ref="AR14:AS14"/>
    <mergeCell ref="W14:X14"/>
    <mergeCell ref="Y14:Z14"/>
    <mergeCell ref="AA14:AB14"/>
    <mergeCell ref="AN14:AO14"/>
    <mergeCell ref="S14:T14"/>
    <mergeCell ref="U14:V14"/>
    <mergeCell ref="AP14:AQ14"/>
    <mergeCell ref="AC14:AD14"/>
    <mergeCell ref="AE14:AF14"/>
    <mergeCell ref="A15:E15"/>
    <mergeCell ref="F15:G15"/>
    <mergeCell ref="S15:T15"/>
    <mergeCell ref="U15:V15"/>
    <mergeCell ref="H15:I15"/>
    <mergeCell ref="J15:K15"/>
    <mergeCell ref="L15:M15"/>
    <mergeCell ref="N15:O15"/>
    <mergeCell ref="AI14:AK14"/>
    <mergeCell ref="A14:E14"/>
    <mergeCell ref="F14:G14"/>
    <mergeCell ref="H14:I14"/>
    <mergeCell ref="J14:K14"/>
    <mergeCell ref="L14:M14"/>
    <mergeCell ref="N14:O14"/>
    <mergeCell ref="AC15:AD15"/>
    <mergeCell ref="AI15:AK15"/>
    <mergeCell ref="AE15:AF15"/>
    <mergeCell ref="AL15:AM15"/>
    <mergeCell ref="AT15:AV15"/>
    <mergeCell ref="P15:R15"/>
    <mergeCell ref="AG15:AH15"/>
    <mergeCell ref="AR15:AS15"/>
    <mergeCell ref="W15:X15"/>
    <mergeCell ref="Y15:Z15"/>
    <mergeCell ref="AA15:AB15"/>
    <mergeCell ref="AN15:AO15"/>
    <mergeCell ref="AP15:AQ15"/>
    <mergeCell ref="AL16:AM16"/>
    <mergeCell ref="AT16:AV16"/>
    <mergeCell ref="P16:R16"/>
    <mergeCell ref="AG16:AH16"/>
    <mergeCell ref="AR16:AS16"/>
    <mergeCell ref="W16:X16"/>
    <mergeCell ref="Y16:Z16"/>
    <mergeCell ref="AA16:AB16"/>
    <mergeCell ref="AN16:AO16"/>
    <mergeCell ref="S16:T16"/>
    <mergeCell ref="U16:V16"/>
    <mergeCell ref="AP16:AQ16"/>
    <mergeCell ref="AC16:AD16"/>
    <mergeCell ref="AE16:AF16"/>
    <mergeCell ref="A17:E17"/>
    <mergeCell ref="F17:G17"/>
    <mergeCell ref="S17:T17"/>
    <mergeCell ref="U17:V17"/>
    <mergeCell ref="H17:I17"/>
    <mergeCell ref="J17:K17"/>
    <mergeCell ref="L17:M17"/>
    <mergeCell ref="N17:O17"/>
    <mergeCell ref="AI16:AK16"/>
    <mergeCell ref="A16:E16"/>
    <mergeCell ref="F16:G16"/>
    <mergeCell ref="H16:I16"/>
    <mergeCell ref="J16:K16"/>
    <mergeCell ref="L16:M16"/>
    <mergeCell ref="N16:O16"/>
    <mergeCell ref="AC17:AD17"/>
    <mergeCell ref="AI17:AK17"/>
    <mergeCell ref="AE17:AF17"/>
    <mergeCell ref="AL17:AM17"/>
    <mergeCell ref="AT17:AV17"/>
    <mergeCell ref="P17:R17"/>
    <mergeCell ref="AG17:AH17"/>
    <mergeCell ref="AR17:AS17"/>
    <mergeCell ref="W17:X17"/>
    <mergeCell ref="Y17:Z17"/>
    <mergeCell ref="AA17:AB17"/>
    <mergeCell ref="AN17:AO17"/>
    <mergeCell ref="AP17:AQ17"/>
    <mergeCell ref="AL18:AM18"/>
    <mergeCell ref="AT18:AV18"/>
    <mergeCell ref="P18:R18"/>
    <mergeCell ref="AG18:AH18"/>
    <mergeCell ref="AR18:AS18"/>
    <mergeCell ref="W18:X18"/>
    <mergeCell ref="Y18:Z18"/>
    <mergeCell ref="AA18:AB18"/>
    <mergeCell ref="AN18:AO18"/>
    <mergeCell ref="S18:T18"/>
    <mergeCell ref="U18:V18"/>
    <mergeCell ref="AP18:AQ18"/>
    <mergeCell ref="AC18:AD18"/>
    <mergeCell ref="AE18:AF18"/>
    <mergeCell ref="A19:E19"/>
    <mergeCell ref="F19:G19"/>
    <mergeCell ref="S19:T19"/>
    <mergeCell ref="U19:V19"/>
    <mergeCell ref="H19:I19"/>
    <mergeCell ref="J19:K19"/>
    <mergeCell ref="L19:M19"/>
    <mergeCell ref="N19:O19"/>
    <mergeCell ref="AI18:AK18"/>
    <mergeCell ref="A18:E18"/>
    <mergeCell ref="F18:G18"/>
    <mergeCell ref="H18:I18"/>
    <mergeCell ref="J18:K18"/>
    <mergeCell ref="L18:M18"/>
    <mergeCell ref="N18:O18"/>
    <mergeCell ref="AC19:AD19"/>
    <mergeCell ref="AI19:AK19"/>
    <mergeCell ref="AE19:AF19"/>
    <mergeCell ref="AL19:AM19"/>
    <mergeCell ref="AT19:AV19"/>
    <mergeCell ref="P19:R19"/>
    <mergeCell ref="AG19:AH19"/>
    <mergeCell ref="AR19:AS19"/>
    <mergeCell ref="W19:X19"/>
    <mergeCell ref="Y19:Z19"/>
    <mergeCell ref="AA19:AB19"/>
    <mergeCell ref="AN19:AO19"/>
    <mergeCell ref="AP19:AQ19"/>
    <mergeCell ref="N21:O21"/>
    <mergeCell ref="AT22:AV22"/>
    <mergeCell ref="P22:R22"/>
    <mergeCell ref="J20:K20"/>
    <mergeCell ref="L20:M20"/>
    <mergeCell ref="N20:O20"/>
    <mergeCell ref="AC21:AD21"/>
    <mergeCell ref="AE21:AF21"/>
    <mergeCell ref="AL20:AM20"/>
    <mergeCell ref="AT20:AV20"/>
    <mergeCell ref="P20:R20"/>
    <mergeCell ref="AG20:AH20"/>
    <mergeCell ref="AR20:AS20"/>
    <mergeCell ref="W20:X20"/>
    <mergeCell ref="Y20:Z20"/>
    <mergeCell ref="AA20:AB20"/>
    <mergeCell ref="AN20:AO20"/>
    <mergeCell ref="S20:T20"/>
    <mergeCell ref="U20:V20"/>
    <mergeCell ref="AC20:AD20"/>
    <mergeCell ref="AP20:AQ20"/>
    <mergeCell ref="AE20:AF20"/>
    <mergeCell ref="AT21:AV21"/>
    <mergeCell ref="P21:R21"/>
    <mergeCell ref="S21:T21"/>
    <mergeCell ref="U21:V21"/>
    <mergeCell ref="AR22:AS22"/>
    <mergeCell ref="W22:X22"/>
    <mergeCell ref="Y22:Z22"/>
    <mergeCell ref="AA22:AB22"/>
    <mergeCell ref="AP22:AQ22"/>
    <mergeCell ref="AL22:AM22"/>
    <mergeCell ref="S22:T22"/>
    <mergeCell ref="U22:V22"/>
    <mergeCell ref="AG21:AH21"/>
    <mergeCell ref="AR21:AS21"/>
    <mergeCell ref="W21:X21"/>
    <mergeCell ref="Y21:Z21"/>
    <mergeCell ref="AA21:AB21"/>
    <mergeCell ref="AP21:AQ21"/>
    <mergeCell ref="AN22:AO22"/>
    <mergeCell ref="AI22:AK22"/>
    <mergeCell ref="AN21:AO21"/>
    <mergeCell ref="AC22:AD22"/>
    <mergeCell ref="AE22:AF22"/>
    <mergeCell ref="AT23:AV23"/>
    <mergeCell ref="AR25:AS25"/>
    <mergeCell ref="AN25:AO25"/>
    <mergeCell ref="W25:X25"/>
    <mergeCell ref="Y25:Z25"/>
    <mergeCell ref="AA25:AB25"/>
    <mergeCell ref="AR23:AS23"/>
    <mergeCell ref="W23:X23"/>
    <mergeCell ref="Y23:Z23"/>
    <mergeCell ref="AA23:AB23"/>
    <mergeCell ref="AP23:AQ23"/>
    <mergeCell ref="AI23:AK23"/>
    <mergeCell ref="AN23:AO23"/>
    <mergeCell ref="AC23:AD23"/>
    <mergeCell ref="AL23:AM23"/>
    <mergeCell ref="AE23:AF23"/>
    <mergeCell ref="AT24:AV24"/>
    <mergeCell ref="AR24:AS24"/>
    <mergeCell ref="W24:X24"/>
    <mergeCell ref="Y24:Z24"/>
    <mergeCell ref="AA24:AB24"/>
    <mergeCell ref="AP24:AQ24"/>
    <mergeCell ref="S24:T24"/>
    <mergeCell ref="U24:V24"/>
    <mergeCell ref="AN24:AO24"/>
    <mergeCell ref="AC24:AD24"/>
    <mergeCell ref="AE24:AF24"/>
    <mergeCell ref="AI24:AK24"/>
    <mergeCell ref="AN26:AO26"/>
    <mergeCell ref="S26:T26"/>
    <mergeCell ref="U26:V26"/>
    <mergeCell ref="A24:E24"/>
    <mergeCell ref="F24:G24"/>
    <mergeCell ref="H24:I24"/>
    <mergeCell ref="J24:K24"/>
    <mergeCell ref="L24:M24"/>
    <mergeCell ref="N24:O24"/>
    <mergeCell ref="AC25:AD25"/>
    <mergeCell ref="AE25:AF25"/>
    <mergeCell ref="AG25:AH25"/>
    <mergeCell ref="AI25:AK25"/>
    <mergeCell ref="AL25:AM25"/>
    <mergeCell ref="A26:E26"/>
    <mergeCell ref="F26:G26"/>
    <mergeCell ref="H26:I26"/>
    <mergeCell ref="AL24:AM24"/>
    <mergeCell ref="P24:R24"/>
    <mergeCell ref="AG24:AH24"/>
    <mergeCell ref="AP26:AQ26"/>
    <mergeCell ref="AP25:AQ25"/>
    <mergeCell ref="AE26:AF26"/>
    <mergeCell ref="A25:E25"/>
    <mergeCell ref="F25:G25"/>
    <mergeCell ref="S25:T25"/>
    <mergeCell ref="U25:V25"/>
    <mergeCell ref="H25:I25"/>
    <mergeCell ref="A2:D2"/>
    <mergeCell ref="E2:H2"/>
    <mergeCell ref="M2:P2"/>
    <mergeCell ref="Q2:U2"/>
    <mergeCell ref="X2:AA2"/>
    <mergeCell ref="J26:K26"/>
    <mergeCell ref="L26:M26"/>
    <mergeCell ref="N26:O26"/>
    <mergeCell ref="AC26:AD26"/>
    <mergeCell ref="P25:R25"/>
    <mergeCell ref="J25:K25"/>
    <mergeCell ref="L25:M25"/>
    <mergeCell ref="N25:O25"/>
    <mergeCell ref="P23:R23"/>
    <mergeCell ref="A23:E23"/>
    <mergeCell ref="F23:G23"/>
    <mergeCell ref="A22:E22"/>
    <mergeCell ref="F22:G22"/>
    <mergeCell ref="AP1:AQ1"/>
    <mergeCell ref="AG4:AK4"/>
    <mergeCell ref="AB2:AK2"/>
    <mergeCell ref="P4:X4"/>
    <mergeCell ref="J4:O4"/>
    <mergeCell ref="AG23:AH23"/>
    <mergeCell ref="H22:I22"/>
    <mergeCell ref="J22:K22"/>
    <mergeCell ref="A21:E21"/>
    <mergeCell ref="F21:G21"/>
    <mergeCell ref="H21:I21"/>
    <mergeCell ref="J21:K21"/>
    <mergeCell ref="AI20:AK20"/>
    <mergeCell ref="A20:E20"/>
    <mergeCell ref="F20:G20"/>
    <mergeCell ref="H20:I20"/>
    <mergeCell ref="AG22:AH22"/>
    <mergeCell ref="L22:M22"/>
    <mergeCell ref="N22:O22"/>
    <mergeCell ref="AI21:AK21"/>
    <mergeCell ref="AL21:AM21"/>
    <mergeCell ref="L21:M21"/>
    <mergeCell ref="AS31:AV31"/>
    <mergeCell ref="O31:R31"/>
    <mergeCell ref="J31:N31"/>
    <mergeCell ref="AA31:AG31"/>
    <mergeCell ref="AH31:AK31"/>
    <mergeCell ref="AR1:AV1"/>
    <mergeCell ref="H1:AO1"/>
    <mergeCell ref="AI26:AK26"/>
    <mergeCell ref="AL26:AM26"/>
    <mergeCell ref="AT26:AV26"/>
    <mergeCell ref="P26:R26"/>
    <mergeCell ref="AG26:AH26"/>
    <mergeCell ref="AR26:AS26"/>
    <mergeCell ref="W26:X26"/>
    <mergeCell ref="Y26:Z26"/>
    <mergeCell ref="AA26:AB26"/>
    <mergeCell ref="AT25:AV25"/>
    <mergeCell ref="E4:I4"/>
    <mergeCell ref="S23:T23"/>
    <mergeCell ref="U23:V23"/>
    <mergeCell ref="H23:I23"/>
    <mergeCell ref="J23:K23"/>
    <mergeCell ref="L23:M23"/>
    <mergeCell ref="N23:O23"/>
  </mergeCells>
  <phoneticPr fontId="2" type="noConversion"/>
  <printOptions horizontalCentered="1"/>
  <pageMargins left="0" right="0" top="0.75" bottom="0.25" header="0.5" footer="0.5"/>
  <pageSetup firstPageNumber="0"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indexed="48"/>
  </sheetPr>
  <dimension ref="A1:AQ24"/>
  <sheetViews>
    <sheetView topLeftCell="A5" workbookViewId="0">
      <selection activeCell="U17" sqref="U17:X17"/>
    </sheetView>
  </sheetViews>
  <sheetFormatPr defaultColWidth="3.1796875" defaultRowHeight="20.149999999999999" customHeight="1" x14ac:dyDescent="0.25"/>
  <cols>
    <col min="1" max="29" width="3.1796875" style="1"/>
    <col min="30" max="30" width="4" style="1" customWidth="1"/>
    <col min="31" max="31" width="2.54296875" style="1" customWidth="1"/>
    <col min="32" max="16384" width="3.1796875" style="1"/>
  </cols>
  <sheetData>
    <row r="1" spans="1:43" ht="20.149999999999999" customHeight="1" x14ac:dyDescent="0.65">
      <c r="A1" s="18"/>
      <c r="B1" s="18"/>
      <c r="C1" s="18"/>
      <c r="D1" s="18"/>
      <c r="E1" s="18"/>
      <c r="F1" s="19"/>
      <c r="G1" s="19"/>
      <c r="H1" s="19"/>
      <c r="I1" s="180" t="s">
        <v>275</v>
      </c>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246" t="s">
        <v>13</v>
      </c>
      <c r="AJ1" s="246"/>
      <c r="AK1" s="246"/>
      <c r="AL1" s="246"/>
      <c r="AM1" s="244" t="str">
        <f>'Labor Sum'!AM1</f>
        <v xml:space="preserve"> </v>
      </c>
      <c r="AN1" s="244"/>
      <c r="AO1" s="244"/>
      <c r="AP1" s="244"/>
      <c r="AQ1" s="244"/>
    </row>
    <row r="2" spans="1:43" s="15" customFormat="1" ht="20.149999999999999" customHeight="1" x14ac:dyDescent="0.25">
      <c r="A2" s="144" t="s">
        <v>4</v>
      </c>
      <c r="B2" s="144"/>
      <c r="C2" s="144"/>
      <c r="D2" s="144"/>
      <c r="E2" s="155" t="str">
        <f>COVER!B9</f>
        <v xml:space="preserve"> </v>
      </c>
      <c r="F2" s="155"/>
      <c r="G2" s="155"/>
      <c r="H2" s="155"/>
      <c r="I2" s="14"/>
      <c r="J2" s="14"/>
      <c r="K2" s="14"/>
      <c r="L2" s="14"/>
      <c r="M2" s="144" t="s">
        <v>6</v>
      </c>
      <c r="N2" s="144"/>
      <c r="O2" s="144"/>
      <c r="P2" s="144"/>
      <c r="Q2" s="154" t="str">
        <f>COVER!B7</f>
        <v xml:space="preserve"> </v>
      </c>
      <c r="R2" s="154"/>
      <c r="S2" s="154"/>
      <c r="T2" s="154"/>
      <c r="U2" s="154"/>
      <c r="V2" s="14"/>
      <c r="W2" s="14"/>
      <c r="X2" s="144" t="s">
        <v>5</v>
      </c>
      <c r="Y2" s="144"/>
      <c r="Z2" s="144"/>
      <c r="AA2" s="144"/>
      <c r="AB2" s="154" t="str">
        <f>COVER!B3</f>
        <v xml:space="preserve"> </v>
      </c>
      <c r="AC2" s="154"/>
      <c r="AD2" s="154"/>
      <c r="AE2" s="154"/>
      <c r="AF2" s="154"/>
      <c r="AG2" s="154"/>
      <c r="AH2" s="154"/>
      <c r="AI2" s="154"/>
    </row>
    <row r="3" spans="1:43" s="15" customFormat="1" ht="5.2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43" s="15" customFormat="1" ht="20.149999999999999" customHeight="1" x14ac:dyDescent="0.25">
      <c r="A4" s="144" t="s">
        <v>182</v>
      </c>
      <c r="B4" s="144"/>
      <c r="C4" s="144"/>
      <c r="D4" s="144"/>
      <c r="E4" s="154" t="str">
        <f>COVER!B11</f>
        <v xml:space="preserve"> </v>
      </c>
      <c r="F4" s="154"/>
      <c r="G4" s="154"/>
      <c r="H4" s="154"/>
      <c r="I4" s="144" t="s">
        <v>183</v>
      </c>
      <c r="J4" s="144"/>
      <c r="K4" s="144"/>
      <c r="L4" s="144"/>
      <c r="M4" s="144"/>
      <c r="N4" s="144"/>
      <c r="O4" s="154" t="str">
        <f>COVER!B13</f>
        <v xml:space="preserve"> </v>
      </c>
      <c r="P4" s="154"/>
      <c r="Q4" s="154"/>
      <c r="R4" s="154"/>
      <c r="S4" s="154"/>
      <c r="T4" s="154"/>
      <c r="U4" s="154"/>
      <c r="V4" s="154"/>
      <c r="W4" s="154"/>
      <c r="X4" s="14"/>
      <c r="Y4" s="14"/>
      <c r="Z4" s="14"/>
      <c r="AA4" s="14"/>
      <c r="AB4" s="14"/>
      <c r="AC4" s="14"/>
      <c r="AD4" s="14"/>
      <c r="AE4" s="14"/>
      <c r="AF4" s="144" t="s">
        <v>184</v>
      </c>
      <c r="AG4" s="144"/>
      <c r="AH4" s="144"/>
      <c r="AI4" s="144"/>
      <c r="AJ4" s="154" t="str">
        <f>COVER!B5</f>
        <v xml:space="preserve"> </v>
      </c>
      <c r="AK4" s="154"/>
      <c r="AL4" s="154"/>
      <c r="AM4" s="154"/>
      <c r="AN4" s="154"/>
      <c r="AO4" s="154"/>
      <c r="AP4" s="154"/>
      <c r="AQ4" s="154"/>
    </row>
    <row r="5" spans="1:43" ht="20.149999999999999"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ht="20.149999999999999" customHeight="1" x14ac:dyDescent="0.25">
      <c r="A6" s="2"/>
      <c r="B6" s="245" t="s">
        <v>56</v>
      </c>
      <c r="C6" s="245"/>
      <c r="D6" s="245"/>
      <c r="E6" s="245"/>
      <c r="F6" s="245"/>
      <c r="G6" s="245"/>
      <c r="H6" s="245"/>
      <c r="I6" s="229" t="str">
        <f>IF('Labor Cost'!O31&gt;0,'Labor Cost'!O31," ")</f>
        <v xml:space="preserve"> </v>
      </c>
      <c r="J6" s="229"/>
      <c r="K6" s="229"/>
      <c r="L6" s="229"/>
      <c r="M6" s="2"/>
      <c r="N6" s="2"/>
      <c r="O6" s="22"/>
      <c r="P6" s="22"/>
      <c r="Q6" s="22"/>
      <c r="R6" s="22"/>
      <c r="S6" s="22"/>
      <c r="T6" s="22"/>
      <c r="U6" s="22"/>
      <c r="V6" s="23"/>
      <c r="W6" s="23"/>
      <c r="X6" s="23"/>
      <c r="Y6" s="23"/>
      <c r="Z6" s="2"/>
      <c r="AA6" s="2"/>
      <c r="AB6" s="22"/>
      <c r="AC6" s="22"/>
      <c r="AD6" s="22"/>
      <c r="AE6" s="22"/>
      <c r="AF6" s="22"/>
      <c r="AG6" s="22"/>
      <c r="AH6" s="22"/>
      <c r="AI6" s="23"/>
      <c r="AJ6" s="23"/>
      <c r="AK6" s="23"/>
      <c r="AL6" s="23"/>
      <c r="AM6" s="2"/>
      <c r="AN6" s="2"/>
      <c r="AO6" s="2"/>
      <c r="AP6" s="2"/>
      <c r="AQ6" s="2"/>
    </row>
    <row r="7" spans="1:43" ht="20.149999999999999" customHeigh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ht="20.149999999999999" customHeight="1" x14ac:dyDescent="0.25">
      <c r="A8" s="2"/>
      <c r="B8" s="228" t="s">
        <v>20</v>
      </c>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
      <c r="AD8" s="2"/>
      <c r="AE8" s="2"/>
      <c r="AF8" s="2"/>
      <c r="AG8" s="2"/>
      <c r="AH8" s="2"/>
      <c r="AI8" s="2"/>
      <c r="AJ8" s="2"/>
      <c r="AK8" s="2"/>
      <c r="AL8" s="2"/>
      <c r="AM8" s="2"/>
      <c r="AN8" s="2"/>
      <c r="AO8" s="2"/>
      <c r="AP8" s="2"/>
      <c r="AQ8" s="2"/>
    </row>
    <row r="9" spans="1:43" ht="20.149999999999999" customHeight="1" x14ac:dyDescent="0.25">
      <c r="E9" s="236" t="s">
        <v>19</v>
      </c>
      <c r="F9" s="225"/>
      <c r="G9" s="225"/>
      <c r="H9" s="225"/>
      <c r="I9" s="225" t="s">
        <v>14</v>
      </c>
      <c r="J9" s="226"/>
      <c r="K9" s="226"/>
      <c r="L9" s="226"/>
      <c r="M9" s="225" t="s">
        <v>15</v>
      </c>
      <c r="N9" s="226"/>
      <c r="O9" s="226"/>
      <c r="P9" s="226"/>
      <c r="Q9" s="225" t="s">
        <v>16</v>
      </c>
      <c r="R9" s="226"/>
      <c r="S9" s="226"/>
      <c r="T9" s="226"/>
      <c r="U9" s="225" t="s">
        <v>17</v>
      </c>
      <c r="V9" s="226"/>
      <c r="W9" s="226"/>
      <c r="X9" s="226"/>
      <c r="Y9" s="225" t="s">
        <v>18</v>
      </c>
      <c r="Z9" s="226"/>
      <c r="AA9" s="226"/>
      <c r="AB9" s="241"/>
    </row>
    <row r="10" spans="1:43" ht="20.149999999999999" customHeight="1" thickBot="1" x14ac:dyDescent="0.3">
      <c r="E10" s="237"/>
      <c r="F10" s="238"/>
      <c r="G10" s="238"/>
      <c r="H10" s="238"/>
      <c r="I10" s="227"/>
      <c r="J10" s="227"/>
      <c r="K10" s="227"/>
      <c r="L10" s="227"/>
      <c r="M10" s="227"/>
      <c r="N10" s="227"/>
      <c r="O10" s="227"/>
      <c r="P10" s="227"/>
      <c r="Q10" s="227"/>
      <c r="R10" s="227"/>
      <c r="S10" s="227"/>
      <c r="T10" s="227"/>
      <c r="U10" s="227"/>
      <c r="V10" s="227"/>
      <c r="W10" s="227"/>
      <c r="X10" s="227"/>
      <c r="Y10" s="227"/>
      <c r="Z10" s="227"/>
      <c r="AA10" s="227"/>
      <c r="AB10" s="242"/>
    </row>
    <row r="11" spans="1:43" ht="20.149999999999999" customHeight="1" thickTop="1" x14ac:dyDescent="0.3">
      <c r="E11" s="231" t="str">
        <f>IF('Labor Cost'!O31&gt;0,'Labor Cost'!O31," ")</f>
        <v xml:space="preserve"> </v>
      </c>
      <c r="F11" s="232"/>
      <c r="G11" s="232"/>
      <c r="H11" s="232"/>
      <c r="I11" s="239">
        <v>0</v>
      </c>
      <c r="J11" s="239"/>
      <c r="K11" s="239"/>
      <c r="L11" s="239"/>
      <c r="M11" s="243">
        <v>0</v>
      </c>
      <c r="N11" s="243"/>
      <c r="O11" s="243"/>
      <c r="P11" s="243"/>
      <c r="Q11" s="239">
        <v>0</v>
      </c>
      <c r="R11" s="239"/>
      <c r="S11" s="239"/>
      <c r="T11" s="239"/>
      <c r="U11" s="239">
        <v>0</v>
      </c>
      <c r="V11" s="239"/>
      <c r="W11" s="239"/>
      <c r="X11" s="239"/>
      <c r="Y11" s="239">
        <v>0</v>
      </c>
      <c r="Z11" s="239"/>
      <c r="AA11" s="239"/>
      <c r="AB11" s="240"/>
    </row>
    <row r="12" spans="1:43" ht="20.149999999999999" customHeight="1" x14ac:dyDescent="0.3">
      <c r="E12" s="233"/>
      <c r="F12" s="234"/>
      <c r="G12" s="234"/>
      <c r="H12" s="234"/>
      <c r="I12" s="229" t="str">
        <f>IF(I11&gt;0,(E11*I11/100)," ")</f>
        <v xml:space="preserve"> </v>
      </c>
      <c r="J12" s="229"/>
      <c r="K12" s="229"/>
      <c r="L12" s="229"/>
      <c r="M12" s="229" t="str">
        <f>IF(M11&gt;0,(E11*M11/100)," ")</f>
        <v xml:space="preserve"> </v>
      </c>
      <c r="N12" s="229"/>
      <c r="O12" s="229"/>
      <c r="P12" s="229"/>
      <c r="Q12" s="229" t="str">
        <f>IF(Q11&gt;0,(E11*Q11/100)," ")</f>
        <v xml:space="preserve"> </v>
      </c>
      <c r="R12" s="229"/>
      <c r="S12" s="229"/>
      <c r="T12" s="229"/>
      <c r="U12" s="229" t="str">
        <f>IF(U11&gt;0,(E11*U11/100)," ")</f>
        <v xml:space="preserve"> </v>
      </c>
      <c r="V12" s="229"/>
      <c r="W12" s="229"/>
      <c r="X12" s="229"/>
      <c r="Y12" s="229" t="str">
        <f>IF(Y11&gt;0,(E11*Y11/100)," ")</f>
        <v xml:space="preserve"> </v>
      </c>
      <c r="Z12" s="229"/>
      <c r="AA12" s="229"/>
      <c r="AB12" s="230"/>
      <c r="AC12" s="2"/>
      <c r="AD12" s="2"/>
      <c r="AE12" s="251" t="s">
        <v>276</v>
      </c>
      <c r="AF12" s="251"/>
      <c r="AG12" s="251"/>
      <c r="AH12" s="251"/>
      <c r="AI12" s="251"/>
      <c r="AJ12" s="251"/>
      <c r="AK12" s="251"/>
      <c r="AL12" s="249" t="str">
        <f>IF('Labor Cost'!J8&gt;0,(SUM(I12:AB12))," ")</f>
        <v xml:space="preserve"> </v>
      </c>
      <c r="AM12" s="250"/>
      <c r="AN12" s="250"/>
      <c r="AO12" s="250"/>
    </row>
    <row r="14" spans="1:43" ht="20.149999999999999" customHeight="1" x14ac:dyDescent="0.25">
      <c r="B14" s="228" t="s">
        <v>21</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row>
    <row r="15" spans="1:43" ht="20.149999999999999" customHeight="1" x14ac:dyDescent="0.25">
      <c r="B15" s="2"/>
      <c r="C15" s="2"/>
      <c r="D15" s="2"/>
      <c r="E15" s="236" t="s">
        <v>19</v>
      </c>
      <c r="F15" s="225"/>
      <c r="G15" s="225"/>
      <c r="H15" s="225"/>
      <c r="I15" s="225" t="s">
        <v>14</v>
      </c>
      <c r="J15" s="226"/>
      <c r="K15" s="226"/>
      <c r="L15" s="226"/>
      <c r="M15" s="225" t="s">
        <v>15</v>
      </c>
      <c r="N15" s="226"/>
      <c r="O15" s="226"/>
      <c r="P15" s="226"/>
      <c r="Q15" s="225" t="s">
        <v>16</v>
      </c>
      <c r="R15" s="226"/>
      <c r="S15" s="226"/>
      <c r="T15" s="226"/>
      <c r="U15" s="225" t="s">
        <v>17</v>
      </c>
      <c r="V15" s="226"/>
      <c r="W15" s="226"/>
      <c r="X15" s="226"/>
      <c r="Y15" s="225" t="s">
        <v>18</v>
      </c>
      <c r="Z15" s="226"/>
      <c r="AA15" s="226"/>
      <c r="AB15" s="241"/>
    </row>
    <row r="16" spans="1:43" ht="20.149999999999999" customHeight="1" thickBot="1" x14ac:dyDescent="0.3">
      <c r="B16" s="2"/>
      <c r="C16" s="2"/>
      <c r="D16" s="2"/>
      <c r="E16" s="237"/>
      <c r="F16" s="238"/>
      <c r="G16" s="238"/>
      <c r="H16" s="238"/>
      <c r="I16" s="227"/>
      <c r="J16" s="227"/>
      <c r="K16" s="227"/>
      <c r="L16" s="227"/>
      <c r="M16" s="227"/>
      <c r="N16" s="227"/>
      <c r="O16" s="227"/>
      <c r="P16" s="227"/>
      <c r="Q16" s="227"/>
      <c r="R16" s="227"/>
      <c r="S16" s="227"/>
      <c r="T16" s="227"/>
      <c r="U16" s="227"/>
      <c r="V16" s="227"/>
      <c r="W16" s="227"/>
      <c r="X16" s="227"/>
      <c r="Y16" s="227"/>
      <c r="Z16" s="227"/>
      <c r="AA16" s="227"/>
      <c r="AB16" s="242"/>
    </row>
    <row r="17" spans="2:41" ht="20.149999999999999" customHeight="1" thickTop="1" x14ac:dyDescent="0.3">
      <c r="E17" s="231" t="str">
        <f>IF('Labor Cost'!O31&gt;0,'Labor Cost'!O31," ")</f>
        <v xml:space="preserve"> </v>
      </c>
      <c r="F17" s="232"/>
      <c r="G17" s="232"/>
      <c r="H17" s="232"/>
      <c r="I17" s="235" t="s">
        <v>22</v>
      </c>
      <c r="J17" s="235"/>
      <c r="K17" s="235"/>
      <c r="L17" s="235"/>
      <c r="M17" s="235" t="s">
        <v>22</v>
      </c>
      <c r="N17" s="235"/>
      <c r="O17" s="235"/>
      <c r="P17" s="235"/>
      <c r="Q17" s="239">
        <v>7</v>
      </c>
      <c r="R17" s="239"/>
      <c r="S17" s="239"/>
      <c r="T17" s="239"/>
      <c r="U17" s="239">
        <v>2</v>
      </c>
      <c r="V17" s="239"/>
      <c r="W17" s="239"/>
      <c r="X17" s="239"/>
      <c r="Y17" s="239"/>
      <c r="Z17" s="239"/>
      <c r="AA17" s="239"/>
      <c r="AB17" s="240"/>
    </row>
    <row r="18" spans="2:41" ht="20.149999999999999" customHeight="1" x14ac:dyDescent="0.3">
      <c r="E18" s="233"/>
      <c r="F18" s="234"/>
      <c r="G18" s="234"/>
      <c r="H18" s="234"/>
      <c r="I18" s="229" t="s">
        <v>22</v>
      </c>
      <c r="J18" s="229"/>
      <c r="K18" s="229"/>
      <c r="L18" s="229"/>
      <c r="M18" s="229" t="s">
        <v>22</v>
      </c>
      <c r="N18" s="229"/>
      <c r="O18" s="229"/>
      <c r="P18" s="229"/>
      <c r="Q18" s="229" t="e">
        <f>IF(Q17&gt;0,(E17*Q17/100)," ")</f>
        <v>#VALUE!</v>
      </c>
      <c r="R18" s="229"/>
      <c r="S18" s="229"/>
      <c r="T18" s="229"/>
      <c r="U18" s="229" t="e">
        <f>IF(U17&gt;0,(E17*U17/100)," ")</f>
        <v>#VALUE!</v>
      </c>
      <c r="V18" s="229"/>
      <c r="W18" s="229"/>
      <c r="X18" s="229"/>
      <c r="Y18" s="229" t="str">
        <f>IF(Y17&gt;0,(E17*Y17/100)," ")</f>
        <v xml:space="preserve"> </v>
      </c>
      <c r="Z18" s="229"/>
      <c r="AA18" s="229"/>
      <c r="AB18" s="230"/>
      <c r="AC18" s="2"/>
      <c r="AD18" s="2"/>
      <c r="AE18" s="251" t="s">
        <v>276</v>
      </c>
      <c r="AF18" s="251"/>
      <c r="AG18" s="251"/>
      <c r="AH18" s="251"/>
      <c r="AI18" s="251"/>
      <c r="AJ18" s="251"/>
      <c r="AK18" s="251"/>
      <c r="AL18" s="249" t="str">
        <f>IF('Labor Cost'!J8&gt;0,(SUM(Q18:AB18))," ")</f>
        <v xml:space="preserve"> </v>
      </c>
      <c r="AM18" s="250"/>
      <c r="AN18" s="250"/>
      <c r="AO18" s="250"/>
    </row>
    <row r="20" spans="2:41" ht="20.149999999999999" customHeight="1" x14ac:dyDescent="0.25">
      <c r="B20" s="228" t="s">
        <v>58</v>
      </c>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row>
    <row r="21" spans="2:41" ht="20.149999999999999" customHeight="1" x14ac:dyDescent="0.25">
      <c r="B21" s="2"/>
      <c r="C21" s="2"/>
      <c r="D21" s="2"/>
      <c r="E21" s="236" t="s">
        <v>19</v>
      </c>
      <c r="F21" s="225"/>
      <c r="G21" s="225"/>
      <c r="H21" s="225"/>
      <c r="I21" s="225" t="s">
        <v>14</v>
      </c>
      <c r="J21" s="226"/>
      <c r="K21" s="226"/>
      <c r="L21" s="226"/>
      <c r="M21" s="225" t="s">
        <v>15</v>
      </c>
      <c r="N21" s="226"/>
      <c r="O21" s="226"/>
      <c r="P21" s="226"/>
      <c r="Q21" s="225" t="s">
        <v>16</v>
      </c>
      <c r="R21" s="226"/>
      <c r="S21" s="226"/>
      <c r="T21" s="226"/>
      <c r="U21" s="225" t="s">
        <v>17</v>
      </c>
      <c r="V21" s="226"/>
      <c r="W21" s="226"/>
      <c r="X21" s="226"/>
      <c r="Y21" s="225" t="s">
        <v>18</v>
      </c>
      <c r="Z21" s="226"/>
      <c r="AA21" s="226"/>
      <c r="AB21" s="241"/>
    </row>
    <row r="22" spans="2:41" ht="20.149999999999999" customHeight="1" thickBot="1" x14ac:dyDescent="0.3">
      <c r="B22" s="2"/>
      <c r="C22" s="2"/>
      <c r="D22" s="2"/>
      <c r="E22" s="237"/>
      <c r="F22" s="238"/>
      <c r="G22" s="238"/>
      <c r="H22" s="238"/>
      <c r="I22" s="227"/>
      <c r="J22" s="227"/>
      <c r="K22" s="227"/>
      <c r="L22" s="227"/>
      <c r="M22" s="227"/>
      <c r="N22" s="227"/>
      <c r="O22" s="227"/>
      <c r="P22" s="227"/>
      <c r="Q22" s="227"/>
      <c r="R22" s="227"/>
      <c r="S22" s="227"/>
      <c r="T22" s="227"/>
      <c r="U22" s="227"/>
      <c r="V22" s="227"/>
      <c r="W22" s="227"/>
      <c r="X22" s="227"/>
      <c r="Y22" s="227"/>
      <c r="Z22" s="227"/>
      <c r="AA22" s="227"/>
      <c r="AB22" s="242"/>
    </row>
    <row r="23" spans="2:41" ht="20.149999999999999" customHeight="1" thickTop="1" x14ac:dyDescent="0.25">
      <c r="E23" s="231" t="str">
        <f>IF('Labor Cost'!O31&gt;0,'Labor Cost'!O31," ")</f>
        <v xml:space="preserve"> </v>
      </c>
      <c r="F23" s="232"/>
      <c r="G23" s="232"/>
      <c r="H23" s="232"/>
      <c r="I23" s="235" t="s">
        <v>22</v>
      </c>
      <c r="J23" s="235"/>
      <c r="K23" s="235"/>
      <c r="L23" s="235"/>
      <c r="M23" s="235" t="s">
        <v>22</v>
      </c>
      <c r="N23" s="235"/>
      <c r="O23" s="235"/>
      <c r="P23" s="235"/>
      <c r="Q23" s="247" t="s">
        <v>22</v>
      </c>
      <c r="R23" s="247"/>
      <c r="S23" s="247"/>
      <c r="T23" s="247"/>
      <c r="U23" s="247" t="s">
        <v>22</v>
      </c>
      <c r="V23" s="247"/>
      <c r="W23" s="247"/>
      <c r="X23" s="247"/>
      <c r="Y23" s="247" t="s">
        <v>22</v>
      </c>
      <c r="Z23" s="247"/>
      <c r="AA23" s="247"/>
      <c r="AB23" s="248"/>
      <c r="AC23" s="2"/>
      <c r="AD23" s="2"/>
      <c r="AE23" s="2"/>
      <c r="AF23" s="2"/>
      <c r="AG23" s="2"/>
      <c r="AH23" s="2"/>
      <c r="AI23" s="2"/>
      <c r="AJ23" s="2"/>
      <c r="AK23" s="2"/>
      <c r="AL23" s="2"/>
      <c r="AM23" s="2"/>
      <c r="AN23" s="2"/>
      <c r="AO23" s="2"/>
    </row>
    <row r="24" spans="2:41" ht="20.149999999999999" customHeight="1" x14ac:dyDescent="0.3">
      <c r="E24" s="233"/>
      <c r="F24" s="234"/>
      <c r="G24" s="234"/>
      <c r="H24" s="234"/>
      <c r="I24" s="229" t="s">
        <v>22</v>
      </c>
      <c r="J24" s="229"/>
      <c r="K24" s="229"/>
      <c r="L24" s="229"/>
      <c r="M24" s="229" t="s">
        <v>22</v>
      </c>
      <c r="N24" s="229"/>
      <c r="O24" s="229"/>
      <c r="P24" s="229"/>
      <c r="Q24" s="229" t="s">
        <v>22</v>
      </c>
      <c r="R24" s="229"/>
      <c r="S24" s="229"/>
      <c r="T24" s="229"/>
      <c r="U24" s="229" t="s">
        <v>22</v>
      </c>
      <c r="V24" s="229"/>
      <c r="W24" s="229"/>
      <c r="X24" s="229"/>
      <c r="Y24" s="229" t="s">
        <v>22</v>
      </c>
      <c r="Z24" s="229"/>
      <c r="AA24" s="229"/>
      <c r="AB24" s="230"/>
      <c r="AC24" s="2"/>
      <c r="AD24" s="2"/>
      <c r="AE24" s="251" t="s">
        <v>276</v>
      </c>
      <c r="AF24" s="251"/>
      <c r="AG24" s="251"/>
      <c r="AH24" s="251"/>
      <c r="AI24" s="251"/>
      <c r="AJ24" s="251"/>
      <c r="AK24" s="251"/>
      <c r="AL24" s="249" t="str">
        <f>IF('Labor Cost'!J8&gt;0,(E23*0.22)," ")</f>
        <v xml:space="preserve"> </v>
      </c>
      <c r="AM24" s="250"/>
      <c r="AN24" s="250"/>
      <c r="AO24" s="250"/>
    </row>
  </sheetData>
  <sheetProtection algorithmName="SHA-512" hashValue="+InvOvqMjO0Fl3lz0Q4gMk151tTjGZ8EjW0tHO99RQ9Eh6hRscAzCOoyJlwETgKcU4xUrmGBr/WyO3xjgZik6w==" saltValue="L1sPHX38gxc9+QCx64VjVw==" spinCount="100000" sheet="1" selectLockedCells="1"/>
  <mergeCells count="77">
    <mergeCell ref="I24:L24"/>
    <mergeCell ref="M24:P24"/>
    <mergeCell ref="E4:H4"/>
    <mergeCell ref="AJ4:AQ4"/>
    <mergeCell ref="AL24:AO24"/>
    <mergeCell ref="Q24:T24"/>
    <mergeCell ref="U24:X24"/>
    <mergeCell ref="Y24:AB24"/>
    <mergeCell ref="AE24:AK24"/>
    <mergeCell ref="U21:X22"/>
    <mergeCell ref="Y21:AB22"/>
    <mergeCell ref="E23:H24"/>
    <mergeCell ref="I23:L23"/>
    <mergeCell ref="M23:P23"/>
    <mergeCell ref="Q23:T23"/>
    <mergeCell ref="U23:X23"/>
    <mergeCell ref="Y23:AB23"/>
    <mergeCell ref="AL12:AO12"/>
    <mergeCell ref="AE12:AK12"/>
    <mergeCell ref="AE18:AK18"/>
    <mergeCell ref="AL18:AO18"/>
    <mergeCell ref="Y15:AB16"/>
    <mergeCell ref="Y17:AB17"/>
    <mergeCell ref="E21:H22"/>
    <mergeCell ref="I21:L22"/>
    <mergeCell ref="M21:P22"/>
    <mergeCell ref="Q21:T22"/>
    <mergeCell ref="Y18:AB18"/>
    <mergeCell ref="AM1:AQ1"/>
    <mergeCell ref="B8:AB8"/>
    <mergeCell ref="B6:H6"/>
    <mergeCell ref="I6:L6"/>
    <mergeCell ref="X2:AA2"/>
    <mergeCell ref="AB2:AI2"/>
    <mergeCell ref="AF4:AI4"/>
    <mergeCell ref="A2:D2"/>
    <mergeCell ref="E2:H2"/>
    <mergeCell ref="A4:D4"/>
    <mergeCell ref="I1:AH1"/>
    <mergeCell ref="AI1:AL1"/>
    <mergeCell ref="Q17:T17"/>
    <mergeCell ref="U15:X16"/>
    <mergeCell ref="M2:P2"/>
    <mergeCell ref="Q2:U2"/>
    <mergeCell ref="O4:W4"/>
    <mergeCell ref="I4:N4"/>
    <mergeCell ref="B14:AB14"/>
    <mergeCell ref="M15:P16"/>
    <mergeCell ref="Q15:T16"/>
    <mergeCell ref="E9:H10"/>
    <mergeCell ref="E11:H12"/>
    <mergeCell ref="U17:X17"/>
    <mergeCell ref="M12:P12"/>
    <mergeCell ref="Y9:AB10"/>
    <mergeCell ref="I11:L11"/>
    <mergeCell ref="M11:P11"/>
    <mergeCell ref="Q11:T11"/>
    <mergeCell ref="U11:X11"/>
    <mergeCell ref="Y11:AB11"/>
    <mergeCell ref="Q9:T10"/>
    <mergeCell ref="U9:X10"/>
    <mergeCell ref="I9:L10"/>
    <mergeCell ref="M9:P10"/>
    <mergeCell ref="B20:AB20"/>
    <mergeCell ref="Y12:AB12"/>
    <mergeCell ref="I12:L12"/>
    <mergeCell ref="E17:H18"/>
    <mergeCell ref="I17:L17"/>
    <mergeCell ref="M17:P17"/>
    <mergeCell ref="I18:L18"/>
    <mergeCell ref="M18:P18"/>
    <mergeCell ref="E15:H16"/>
    <mergeCell ref="I15:L16"/>
    <mergeCell ref="Q18:T18"/>
    <mergeCell ref="U18:X18"/>
    <mergeCell ref="Q12:T12"/>
    <mergeCell ref="U12:X12"/>
  </mergeCells>
  <phoneticPr fontId="2" type="noConversion"/>
  <printOptions horizontalCentered="1"/>
  <pageMargins left="0" right="0" top="0.5" bottom="0.5" header="0.5" footer="0.5"/>
  <pageSetup firstPageNumber="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1"/>
  </sheetPr>
  <dimension ref="A1:AQ53"/>
  <sheetViews>
    <sheetView workbookViewId="0">
      <selection activeCell="M50" sqref="M50:O50"/>
    </sheetView>
  </sheetViews>
  <sheetFormatPr defaultColWidth="3.1796875" defaultRowHeight="20.149999999999999" customHeight="1" x14ac:dyDescent="0.25"/>
  <cols>
    <col min="1" max="25" width="3.1796875" style="1" customWidth="1"/>
    <col min="26" max="26" width="3.36328125" style="1" customWidth="1"/>
    <col min="27" max="16384" width="3.1796875" style="1"/>
  </cols>
  <sheetData>
    <row r="1" spans="1:43" ht="20.149999999999999" customHeight="1" x14ac:dyDescent="0.65">
      <c r="A1" s="18"/>
      <c r="B1" s="18"/>
      <c r="C1" s="18"/>
      <c r="D1" s="18"/>
      <c r="E1" s="18"/>
      <c r="F1" s="18"/>
      <c r="G1" s="19"/>
      <c r="H1" s="19"/>
      <c r="I1" s="180" t="s">
        <v>29</v>
      </c>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246" t="s">
        <v>13</v>
      </c>
      <c r="AJ1" s="246"/>
      <c r="AK1" s="246"/>
      <c r="AL1" s="246"/>
      <c r="AM1" s="244" t="str">
        <f>'Labor Sum'!AM1</f>
        <v xml:space="preserve"> </v>
      </c>
      <c r="AN1" s="244"/>
      <c r="AO1" s="244"/>
      <c r="AP1" s="244"/>
      <c r="AQ1" s="244"/>
    </row>
    <row r="2" spans="1:43" s="15" customFormat="1" ht="20.149999999999999" customHeight="1" x14ac:dyDescent="0.25">
      <c r="A2" s="144" t="s">
        <v>4</v>
      </c>
      <c r="B2" s="144"/>
      <c r="C2" s="144"/>
      <c r="D2" s="144"/>
      <c r="E2" s="155" t="str">
        <f>COVER!B9</f>
        <v xml:space="preserve"> </v>
      </c>
      <c r="F2" s="155"/>
      <c r="G2" s="155"/>
      <c r="H2" s="155"/>
      <c r="I2" s="14"/>
      <c r="J2" s="14"/>
      <c r="K2" s="14"/>
      <c r="L2" s="14"/>
      <c r="M2" s="144" t="s">
        <v>6</v>
      </c>
      <c r="N2" s="144"/>
      <c r="O2" s="144"/>
      <c r="P2" s="144"/>
      <c r="Q2" s="154" t="str">
        <f>COVER!B7</f>
        <v xml:space="preserve"> </v>
      </c>
      <c r="R2" s="154"/>
      <c r="S2" s="154"/>
      <c r="T2" s="154"/>
      <c r="U2" s="154"/>
      <c r="V2" s="14"/>
      <c r="W2" s="14"/>
      <c r="X2" s="144" t="s">
        <v>5</v>
      </c>
      <c r="Y2" s="144"/>
      <c r="Z2" s="144"/>
      <c r="AA2" s="144"/>
      <c r="AB2" s="154" t="str">
        <f>COVER!B3</f>
        <v xml:space="preserve"> </v>
      </c>
      <c r="AC2" s="154"/>
      <c r="AD2" s="154"/>
      <c r="AE2" s="154"/>
      <c r="AF2" s="154"/>
      <c r="AG2" s="154"/>
      <c r="AH2" s="154"/>
      <c r="AI2" s="154"/>
    </row>
    <row r="3" spans="1:43" s="15" customFormat="1" ht="5.2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43" s="15" customFormat="1" ht="20.149999999999999" customHeight="1" x14ac:dyDescent="0.25">
      <c r="A4" s="144" t="s">
        <v>182</v>
      </c>
      <c r="B4" s="144"/>
      <c r="C4" s="144"/>
      <c r="D4" s="144"/>
      <c r="E4" s="70" t="str">
        <f>COVER!B11</f>
        <v xml:space="preserve"> </v>
      </c>
      <c r="F4" s="70"/>
      <c r="G4" s="69"/>
      <c r="H4" s="69"/>
      <c r="I4" s="144" t="s">
        <v>183</v>
      </c>
      <c r="J4" s="144"/>
      <c r="K4" s="144"/>
      <c r="L4" s="144"/>
      <c r="M4" s="144"/>
      <c r="N4" s="144"/>
      <c r="O4" s="154" t="str">
        <f>COVER!B13</f>
        <v xml:space="preserve"> </v>
      </c>
      <c r="P4" s="154"/>
      <c r="Q4" s="154"/>
      <c r="R4" s="154"/>
      <c r="S4" s="154"/>
      <c r="T4" s="154"/>
      <c r="U4" s="154"/>
      <c r="V4" s="154"/>
      <c r="W4" s="154"/>
      <c r="X4" s="14"/>
      <c r="Y4" s="14"/>
      <c r="Z4" s="14"/>
      <c r="AA4" s="14"/>
      <c r="AB4" s="14"/>
      <c r="AC4" s="14"/>
      <c r="AD4" s="14"/>
      <c r="AE4" s="14"/>
      <c r="AF4" s="144" t="s">
        <v>184</v>
      </c>
      <c r="AG4" s="144"/>
      <c r="AH4" s="144"/>
      <c r="AI4" s="144"/>
      <c r="AJ4" s="70" t="str">
        <f>COVER!B5</f>
        <v xml:space="preserve"> </v>
      </c>
      <c r="AK4" s="70"/>
      <c r="AL4" s="70"/>
      <c r="AM4" s="69"/>
      <c r="AN4" s="69"/>
      <c r="AO4" s="69"/>
      <c r="AP4" s="69"/>
      <c r="AQ4" s="69"/>
    </row>
    <row r="5" spans="1:43" ht="20.149999999999999"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ht="20.149999999999999" customHeight="1" x14ac:dyDescent="0.25">
      <c r="A6" s="265" t="s">
        <v>94</v>
      </c>
      <c r="B6" s="266"/>
      <c r="C6" s="266"/>
      <c r="D6" s="266"/>
      <c r="E6" s="266"/>
      <c r="F6" s="266"/>
      <c r="G6" s="266"/>
      <c r="H6" s="266"/>
      <c r="I6" s="266"/>
      <c r="J6" s="260" t="s">
        <v>2</v>
      </c>
      <c r="K6" s="261"/>
      <c r="L6" s="261"/>
      <c r="M6" s="263" t="str">
        <f>COVER!B15</f>
        <v xml:space="preserve"> </v>
      </c>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4"/>
    </row>
    <row r="7" spans="1:43" ht="20.149999999999999" customHeight="1" x14ac:dyDescent="0.25">
      <c r="A7" s="267"/>
      <c r="B7" s="268"/>
      <c r="C7" s="268"/>
      <c r="D7" s="268"/>
      <c r="E7" s="268"/>
      <c r="F7" s="268"/>
      <c r="G7" s="268"/>
      <c r="H7" s="268"/>
      <c r="I7" s="268"/>
      <c r="J7" s="262"/>
      <c r="K7" s="262"/>
      <c r="L7" s="262"/>
      <c r="M7" s="25">
        <v>1</v>
      </c>
      <c r="N7" s="25">
        <f>M7+1</f>
        <v>2</v>
      </c>
      <c r="O7" s="25">
        <f t="shared" ref="O7:AQ7" si="0">N7+1</f>
        <v>3</v>
      </c>
      <c r="P7" s="25">
        <f t="shared" si="0"/>
        <v>4</v>
      </c>
      <c r="Q7" s="25">
        <f t="shared" si="0"/>
        <v>5</v>
      </c>
      <c r="R7" s="25">
        <f t="shared" si="0"/>
        <v>6</v>
      </c>
      <c r="S7" s="25">
        <f t="shared" si="0"/>
        <v>7</v>
      </c>
      <c r="T7" s="25">
        <f t="shared" si="0"/>
        <v>8</v>
      </c>
      <c r="U7" s="25">
        <f t="shared" si="0"/>
        <v>9</v>
      </c>
      <c r="V7" s="25">
        <f t="shared" si="0"/>
        <v>10</v>
      </c>
      <c r="W7" s="25">
        <f t="shared" si="0"/>
        <v>11</v>
      </c>
      <c r="X7" s="25">
        <f t="shared" si="0"/>
        <v>12</v>
      </c>
      <c r="Y7" s="25">
        <f t="shared" si="0"/>
        <v>13</v>
      </c>
      <c r="Z7" s="25">
        <f t="shared" si="0"/>
        <v>14</v>
      </c>
      <c r="AA7" s="25">
        <f t="shared" si="0"/>
        <v>15</v>
      </c>
      <c r="AB7" s="25">
        <f t="shared" si="0"/>
        <v>16</v>
      </c>
      <c r="AC7" s="25">
        <f t="shared" si="0"/>
        <v>17</v>
      </c>
      <c r="AD7" s="25">
        <f t="shared" si="0"/>
        <v>18</v>
      </c>
      <c r="AE7" s="25">
        <f t="shared" si="0"/>
        <v>19</v>
      </c>
      <c r="AF7" s="25">
        <f t="shared" si="0"/>
        <v>20</v>
      </c>
      <c r="AG7" s="25">
        <f t="shared" si="0"/>
        <v>21</v>
      </c>
      <c r="AH7" s="25">
        <f t="shared" si="0"/>
        <v>22</v>
      </c>
      <c r="AI7" s="25">
        <f t="shared" si="0"/>
        <v>23</v>
      </c>
      <c r="AJ7" s="25">
        <f t="shared" si="0"/>
        <v>24</v>
      </c>
      <c r="AK7" s="25">
        <f t="shared" si="0"/>
        <v>25</v>
      </c>
      <c r="AL7" s="25">
        <f t="shared" si="0"/>
        <v>26</v>
      </c>
      <c r="AM7" s="25">
        <f t="shared" si="0"/>
        <v>27</v>
      </c>
      <c r="AN7" s="25">
        <f t="shared" si="0"/>
        <v>28</v>
      </c>
      <c r="AO7" s="25">
        <f t="shared" si="0"/>
        <v>29</v>
      </c>
      <c r="AP7" s="25">
        <f t="shared" si="0"/>
        <v>30</v>
      </c>
      <c r="AQ7" s="25">
        <f t="shared" si="0"/>
        <v>31</v>
      </c>
    </row>
    <row r="8" spans="1:43" ht="20.149999999999999" customHeight="1" x14ac:dyDescent="0.25">
      <c r="A8" s="255"/>
      <c r="B8" s="255"/>
      <c r="C8" s="255"/>
      <c r="D8" s="255"/>
      <c r="E8" s="255"/>
      <c r="F8" s="255"/>
      <c r="G8" s="255"/>
      <c r="H8" s="255"/>
      <c r="I8" s="255"/>
      <c r="J8" s="258" t="str">
        <f>IF(A8&gt;0,SUM(M8:AQ8)," ")</f>
        <v xml:space="preserve"> </v>
      </c>
      <c r="K8" s="258"/>
      <c r="L8" s="258"/>
      <c r="M8" s="16"/>
      <c r="N8" s="16"/>
      <c r="O8" s="16"/>
      <c r="P8" s="16" t="s">
        <v>194</v>
      </c>
      <c r="Q8" s="16" t="s">
        <v>194</v>
      </c>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1:43" ht="20.149999999999999" customHeight="1" x14ac:dyDescent="0.25">
      <c r="A9" s="256" t="s">
        <v>61</v>
      </c>
      <c r="B9" s="257"/>
      <c r="C9" s="24"/>
      <c r="D9" s="256" t="s">
        <v>62</v>
      </c>
      <c r="E9" s="257"/>
      <c r="F9" s="252"/>
      <c r="G9" s="252"/>
      <c r="H9" s="253" t="s">
        <v>30</v>
      </c>
      <c r="I9" s="253"/>
      <c r="J9" s="259" t="str">
        <f>IF(A8&gt;0,SUM(M9:AQ9)," ")</f>
        <v xml:space="preserve"> </v>
      </c>
      <c r="K9" s="259"/>
      <c r="L9" s="259"/>
      <c r="M9" s="84" t="s">
        <v>194</v>
      </c>
      <c r="N9" s="84"/>
      <c r="O9" s="85"/>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row>
    <row r="10" spans="1:43" ht="20.149999999999999" customHeight="1" x14ac:dyDescent="0.25">
      <c r="A10" s="254"/>
      <c r="B10" s="255"/>
      <c r="C10" s="255"/>
      <c r="D10" s="255"/>
      <c r="E10" s="255"/>
      <c r="F10" s="255"/>
      <c r="G10" s="255"/>
      <c r="H10" s="255"/>
      <c r="I10" s="255"/>
      <c r="J10" s="258" t="str">
        <f>IF(A10&gt;0,SUM(M10:AQ10)," ")</f>
        <v xml:space="preserve"> </v>
      </c>
      <c r="K10" s="258"/>
      <c r="L10" s="258"/>
      <c r="M10" s="16" t="s">
        <v>194</v>
      </c>
      <c r="N10" s="16" t="s">
        <v>194</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row>
    <row r="11" spans="1:43" ht="20.149999999999999" customHeight="1" x14ac:dyDescent="0.25">
      <c r="A11" s="256" t="s">
        <v>61</v>
      </c>
      <c r="B11" s="257"/>
      <c r="C11" s="24"/>
      <c r="D11" s="256" t="s">
        <v>62</v>
      </c>
      <c r="E11" s="257"/>
      <c r="F11" s="252"/>
      <c r="G11" s="252"/>
      <c r="H11" s="253" t="s">
        <v>30</v>
      </c>
      <c r="I11" s="253"/>
      <c r="J11" s="259" t="str">
        <f>IF(A10&gt;0,SUM(M11:AQ11)," ")</f>
        <v xml:space="preserve"> </v>
      </c>
      <c r="K11" s="259"/>
      <c r="L11" s="259"/>
      <c r="M11" s="84"/>
      <c r="N11" s="84" t="s">
        <v>194</v>
      </c>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row>
    <row r="12" spans="1:43" ht="20.149999999999999" customHeight="1" x14ac:dyDescent="0.25">
      <c r="A12" s="254"/>
      <c r="B12" s="255"/>
      <c r="C12" s="255"/>
      <c r="D12" s="255"/>
      <c r="E12" s="255"/>
      <c r="F12" s="255"/>
      <c r="G12" s="255"/>
      <c r="H12" s="255"/>
      <c r="I12" s="255"/>
      <c r="J12" s="258" t="str">
        <f>IF(A12&gt;0,SUM(M12:AQ12)," ")</f>
        <v xml:space="preserve"> </v>
      </c>
      <c r="K12" s="258"/>
      <c r="L12" s="258"/>
      <c r="M12" s="71" t="s">
        <v>194</v>
      </c>
      <c r="N12" s="16" t="s">
        <v>194</v>
      </c>
      <c r="O12" s="16" t="s">
        <v>194</v>
      </c>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row>
    <row r="13" spans="1:43" ht="20.149999999999999" customHeight="1" x14ac:dyDescent="0.25">
      <c r="A13" s="256" t="s">
        <v>61</v>
      </c>
      <c r="B13" s="257"/>
      <c r="C13" s="24"/>
      <c r="D13" s="256" t="s">
        <v>62</v>
      </c>
      <c r="E13" s="257"/>
      <c r="F13" s="252"/>
      <c r="G13" s="252"/>
      <c r="H13" s="253" t="s">
        <v>30</v>
      </c>
      <c r="I13" s="253"/>
      <c r="J13" s="259" t="str">
        <f>IF(A12&gt;0,SUM(M13:AQ13)," ")</f>
        <v xml:space="preserve"> </v>
      </c>
      <c r="K13" s="259"/>
      <c r="L13" s="259"/>
      <c r="M13" s="84" t="s">
        <v>194</v>
      </c>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row>
    <row r="14" spans="1:43" ht="20.149999999999999" customHeight="1" x14ac:dyDescent="0.25">
      <c r="A14" s="254"/>
      <c r="B14" s="255"/>
      <c r="C14" s="255"/>
      <c r="D14" s="255"/>
      <c r="E14" s="255"/>
      <c r="F14" s="255"/>
      <c r="G14" s="255"/>
      <c r="H14" s="255"/>
      <c r="I14" s="255"/>
      <c r="J14" s="258" t="str">
        <f>IF(A14&gt;0,SUM(M14:AQ14)," ")</f>
        <v xml:space="preserve"> </v>
      </c>
      <c r="K14" s="258"/>
      <c r="L14" s="258"/>
      <c r="M14" s="16" t="s">
        <v>194</v>
      </c>
      <c r="N14" s="16" t="s">
        <v>194</v>
      </c>
      <c r="O14" s="16" t="s">
        <v>194</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row>
    <row r="15" spans="1:43" ht="20.149999999999999" customHeight="1" x14ac:dyDescent="0.25">
      <c r="A15" s="256" t="s">
        <v>61</v>
      </c>
      <c r="B15" s="257"/>
      <c r="C15" s="24"/>
      <c r="D15" s="256" t="s">
        <v>62</v>
      </c>
      <c r="E15" s="257"/>
      <c r="F15" s="252"/>
      <c r="G15" s="252"/>
      <c r="H15" s="253" t="s">
        <v>30</v>
      </c>
      <c r="I15" s="253"/>
      <c r="J15" s="259" t="str">
        <f>IF(A14&gt;0,SUM(M15:AQ15)," ")</f>
        <v xml:space="preserve"> </v>
      </c>
      <c r="K15" s="259"/>
      <c r="L15" s="259"/>
      <c r="M15" s="84" t="s">
        <v>194</v>
      </c>
      <c r="N15" s="84" t="s">
        <v>194</v>
      </c>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row>
    <row r="16" spans="1:43" ht="20.149999999999999" customHeight="1" x14ac:dyDescent="0.25">
      <c r="A16" s="254"/>
      <c r="B16" s="255"/>
      <c r="C16" s="255"/>
      <c r="D16" s="255"/>
      <c r="E16" s="255"/>
      <c r="F16" s="255"/>
      <c r="G16" s="255"/>
      <c r="H16" s="255"/>
      <c r="I16" s="255"/>
      <c r="J16" s="258" t="str">
        <f>IF(A16&gt;0,SUM(M16:AQ16)," ")</f>
        <v xml:space="preserve"> </v>
      </c>
      <c r="K16" s="258"/>
      <c r="L16" s="258"/>
      <c r="M16" s="16" t="s">
        <v>194</v>
      </c>
      <c r="N16" s="16" t="s">
        <v>194</v>
      </c>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row>
    <row r="17" spans="1:43" ht="20.149999999999999" customHeight="1" x14ac:dyDescent="0.25">
      <c r="A17" s="256" t="s">
        <v>61</v>
      </c>
      <c r="B17" s="257"/>
      <c r="C17" s="24"/>
      <c r="D17" s="256" t="s">
        <v>62</v>
      </c>
      <c r="E17" s="257"/>
      <c r="F17" s="252"/>
      <c r="G17" s="252"/>
      <c r="H17" s="253" t="s">
        <v>30</v>
      </c>
      <c r="I17" s="253"/>
      <c r="J17" s="259" t="str">
        <f>IF(A16&gt;0,SUM(M17:AQ17)," ")</f>
        <v xml:space="preserve"> </v>
      </c>
      <c r="K17" s="259"/>
      <c r="L17" s="259"/>
      <c r="M17" s="84" t="s">
        <v>194</v>
      </c>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row>
    <row r="18" spans="1:43" ht="20.149999999999999" customHeight="1" x14ac:dyDescent="0.25">
      <c r="A18" s="254"/>
      <c r="B18" s="255"/>
      <c r="C18" s="255"/>
      <c r="D18" s="255"/>
      <c r="E18" s="255"/>
      <c r="F18" s="255"/>
      <c r="G18" s="255"/>
      <c r="H18" s="255"/>
      <c r="I18" s="255"/>
      <c r="J18" s="258" t="str">
        <f>IF(A18&gt;0,SUM(M18:AQ18)," ")</f>
        <v xml:space="preserve"> </v>
      </c>
      <c r="K18" s="258"/>
      <c r="L18" s="258"/>
      <c r="M18" s="71" t="s">
        <v>194</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row>
    <row r="19" spans="1:43" ht="20.149999999999999" customHeight="1" x14ac:dyDescent="0.25">
      <c r="A19" s="256" t="s">
        <v>61</v>
      </c>
      <c r="B19" s="257"/>
      <c r="C19" s="24"/>
      <c r="D19" s="256" t="s">
        <v>62</v>
      </c>
      <c r="E19" s="257"/>
      <c r="F19" s="252"/>
      <c r="G19" s="252"/>
      <c r="H19" s="253" t="s">
        <v>30</v>
      </c>
      <c r="I19" s="253"/>
      <c r="J19" s="259" t="str">
        <f>IF(A18&gt;0,SUM(M19:AQ19)," ")</f>
        <v xml:space="preserve"> </v>
      </c>
      <c r="K19" s="259"/>
      <c r="L19" s="259"/>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row>
    <row r="20" spans="1:43" ht="20.149999999999999" customHeight="1" x14ac:dyDescent="0.25">
      <c r="A20" s="254"/>
      <c r="B20" s="255"/>
      <c r="C20" s="255"/>
      <c r="D20" s="255"/>
      <c r="E20" s="255"/>
      <c r="F20" s="255"/>
      <c r="G20" s="255"/>
      <c r="H20" s="255"/>
      <c r="I20" s="255"/>
      <c r="J20" s="258" t="str">
        <f>IF(A20&gt;0,SUM(M20:AQ20)," ")</f>
        <v xml:space="preserve"> </v>
      </c>
      <c r="K20" s="258"/>
      <c r="L20" s="258"/>
      <c r="M20" s="16" t="s">
        <v>194</v>
      </c>
      <c r="N20" s="16" t="s">
        <v>194</v>
      </c>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row>
    <row r="21" spans="1:43" ht="20.149999999999999" customHeight="1" x14ac:dyDescent="0.25">
      <c r="A21" s="256" t="s">
        <v>61</v>
      </c>
      <c r="B21" s="257"/>
      <c r="C21" s="24"/>
      <c r="D21" s="256" t="s">
        <v>62</v>
      </c>
      <c r="E21" s="257"/>
      <c r="F21" s="252"/>
      <c r="G21" s="252"/>
      <c r="H21" s="253" t="s">
        <v>30</v>
      </c>
      <c r="I21" s="253"/>
      <c r="J21" s="259" t="str">
        <f>IF(A20&gt;0,SUM(M21:AQ21)," ")</f>
        <v xml:space="preserve"> </v>
      </c>
      <c r="K21" s="259"/>
      <c r="L21" s="259"/>
      <c r="M21" s="84"/>
      <c r="N21" s="84" t="s">
        <v>194</v>
      </c>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row>
    <row r="22" spans="1:43" ht="20.149999999999999" customHeight="1" x14ac:dyDescent="0.25">
      <c r="A22" s="254"/>
      <c r="B22" s="255"/>
      <c r="C22" s="255"/>
      <c r="D22" s="255"/>
      <c r="E22" s="255"/>
      <c r="F22" s="255"/>
      <c r="G22" s="255"/>
      <c r="H22" s="255"/>
      <c r="I22" s="255"/>
      <c r="J22" s="258" t="str">
        <f>IF(A22&gt;0,SUM(M22:AQ22)," ")</f>
        <v xml:space="preserve"> </v>
      </c>
      <c r="K22" s="258"/>
      <c r="L22" s="258"/>
      <c r="M22" s="16"/>
      <c r="N22" s="16" t="s">
        <v>194</v>
      </c>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row>
    <row r="23" spans="1:43" ht="20.149999999999999" customHeight="1" x14ac:dyDescent="0.25">
      <c r="A23" s="256" t="s">
        <v>61</v>
      </c>
      <c r="B23" s="257"/>
      <c r="C23" s="24"/>
      <c r="D23" s="256" t="s">
        <v>62</v>
      </c>
      <c r="E23" s="257"/>
      <c r="F23" s="252"/>
      <c r="G23" s="252"/>
      <c r="H23" s="253" t="s">
        <v>30</v>
      </c>
      <c r="I23" s="253"/>
      <c r="J23" s="259" t="str">
        <f>IF(A22&gt;0,SUM(M23:AQ23)," ")</f>
        <v xml:space="preserve"> </v>
      </c>
      <c r="K23" s="259"/>
      <c r="L23" s="259"/>
      <c r="M23" s="84"/>
      <c r="N23" s="84" t="s">
        <v>194</v>
      </c>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row>
    <row r="24" spans="1:43" ht="20.149999999999999" customHeight="1" x14ac:dyDescent="0.25">
      <c r="A24" s="254"/>
      <c r="B24" s="255"/>
      <c r="C24" s="255"/>
      <c r="D24" s="255"/>
      <c r="E24" s="255"/>
      <c r="F24" s="255"/>
      <c r="G24" s="255"/>
      <c r="H24" s="255"/>
      <c r="I24" s="255"/>
      <c r="J24" s="258" t="str">
        <f>IF(A24&gt;0,SUM(M24:AQ24)," ")</f>
        <v xml:space="preserve"> </v>
      </c>
      <c r="K24" s="258"/>
      <c r="L24" s="258"/>
      <c r="M24" s="16"/>
      <c r="N24" s="16" t="s">
        <v>194</v>
      </c>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row>
    <row r="25" spans="1:43" ht="20.149999999999999" customHeight="1" x14ac:dyDescent="0.25">
      <c r="A25" s="256" t="s">
        <v>61</v>
      </c>
      <c r="B25" s="257"/>
      <c r="C25" s="24"/>
      <c r="D25" s="256" t="s">
        <v>62</v>
      </c>
      <c r="E25" s="257"/>
      <c r="F25" s="252"/>
      <c r="G25" s="252"/>
      <c r="H25" s="253" t="s">
        <v>30</v>
      </c>
      <c r="I25" s="253"/>
      <c r="J25" s="259" t="str">
        <f>IF(A24&gt;0,SUM(M25:AQ25)," ")</f>
        <v xml:space="preserve"> </v>
      </c>
      <c r="K25" s="259"/>
      <c r="L25" s="259"/>
      <c r="M25" s="84"/>
      <c r="N25" s="84" t="s">
        <v>194</v>
      </c>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row>
    <row r="26" spans="1:43" ht="20.149999999999999" customHeight="1" x14ac:dyDescent="0.25">
      <c r="A26" s="254"/>
      <c r="B26" s="255"/>
      <c r="C26" s="255"/>
      <c r="D26" s="255"/>
      <c r="E26" s="255"/>
      <c r="F26" s="255"/>
      <c r="G26" s="255"/>
      <c r="H26" s="255"/>
      <c r="I26" s="255"/>
      <c r="J26" s="258" t="str">
        <f>IF(A26&gt;0,SUM(M26:AQ26)," ")</f>
        <v xml:space="preserve"> </v>
      </c>
      <c r="K26" s="258"/>
      <c r="L26" s="258"/>
      <c r="M26" s="16"/>
      <c r="N26" s="16" t="s">
        <v>194</v>
      </c>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row>
    <row r="27" spans="1:43" ht="20.149999999999999" customHeight="1" x14ac:dyDescent="0.25">
      <c r="A27" s="256" t="s">
        <v>61</v>
      </c>
      <c r="B27" s="257"/>
      <c r="C27" s="24"/>
      <c r="D27" s="256" t="s">
        <v>62</v>
      </c>
      <c r="E27" s="257"/>
      <c r="F27" s="252"/>
      <c r="G27" s="252"/>
      <c r="H27" s="253" t="s">
        <v>30</v>
      </c>
      <c r="I27" s="253"/>
      <c r="J27" s="259" t="str">
        <f>IF(A26&gt;0,SUM(M27:AQ27)," ")</f>
        <v xml:space="preserve"> </v>
      </c>
      <c r="K27" s="259"/>
      <c r="L27" s="259"/>
      <c r="M27" s="84"/>
      <c r="N27" s="84" t="s">
        <v>194</v>
      </c>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row>
    <row r="28" spans="1:43" ht="20.149999999999999" customHeight="1" x14ac:dyDescent="0.25">
      <c r="A28" s="254"/>
      <c r="B28" s="255"/>
      <c r="C28" s="255"/>
      <c r="D28" s="255"/>
      <c r="E28" s="255"/>
      <c r="F28" s="255"/>
      <c r="G28" s="255"/>
      <c r="H28" s="255"/>
      <c r="I28" s="255"/>
      <c r="J28" s="258" t="str">
        <f>IF(A28&gt;0,SUM(M28:AQ28)," ")</f>
        <v xml:space="preserve"> </v>
      </c>
      <c r="K28" s="258"/>
      <c r="L28" s="258"/>
      <c r="M28" s="16"/>
      <c r="N28" s="16" t="s">
        <v>194</v>
      </c>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row>
    <row r="29" spans="1:43" ht="20.149999999999999" customHeight="1" x14ac:dyDescent="0.25">
      <c r="A29" s="256" t="s">
        <v>61</v>
      </c>
      <c r="B29" s="257"/>
      <c r="C29" s="24"/>
      <c r="D29" s="256" t="s">
        <v>62</v>
      </c>
      <c r="E29" s="257"/>
      <c r="F29" s="252"/>
      <c r="G29" s="252"/>
      <c r="H29" s="253" t="s">
        <v>30</v>
      </c>
      <c r="I29" s="253"/>
      <c r="J29" s="259" t="str">
        <f>IF(A28&gt;0,SUM(M29:AQ29)," ")</f>
        <v xml:space="preserve"> </v>
      </c>
      <c r="K29" s="259"/>
      <c r="L29" s="259"/>
      <c r="M29" s="84"/>
      <c r="N29" s="84" t="s">
        <v>194</v>
      </c>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row>
    <row r="30" spans="1:43" ht="20.149999999999999" customHeight="1" x14ac:dyDescent="0.25">
      <c r="A30" s="254"/>
      <c r="B30" s="255"/>
      <c r="C30" s="255"/>
      <c r="D30" s="255"/>
      <c r="E30" s="255"/>
      <c r="F30" s="255"/>
      <c r="G30" s="255"/>
      <c r="H30" s="255"/>
      <c r="I30" s="255"/>
      <c r="J30" s="258" t="str">
        <f>IF(A30&gt;0,SUM(M30:AQ30)," ")</f>
        <v xml:space="preserve"> </v>
      </c>
      <c r="K30" s="258"/>
      <c r="L30" s="258"/>
      <c r="M30" s="16"/>
      <c r="N30" s="16" t="s">
        <v>194</v>
      </c>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row>
    <row r="31" spans="1:43" ht="20.149999999999999" customHeight="1" x14ac:dyDescent="0.25">
      <c r="A31" s="256" t="s">
        <v>61</v>
      </c>
      <c r="B31" s="257"/>
      <c r="C31" s="24"/>
      <c r="D31" s="256" t="s">
        <v>62</v>
      </c>
      <c r="E31" s="257"/>
      <c r="F31" s="252"/>
      <c r="G31" s="252"/>
      <c r="H31" s="253" t="s">
        <v>30</v>
      </c>
      <c r="I31" s="253"/>
      <c r="J31" s="259" t="str">
        <f>IF(A30&gt;0,SUM(M31:AQ31)," ")</f>
        <v xml:space="preserve"> </v>
      </c>
      <c r="K31" s="259"/>
      <c r="L31" s="259"/>
      <c r="M31" s="84"/>
      <c r="N31" s="84" t="s">
        <v>194</v>
      </c>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row>
    <row r="32" spans="1:43" ht="20.149999999999999" customHeight="1" x14ac:dyDescent="0.25">
      <c r="A32" s="254"/>
      <c r="B32" s="255"/>
      <c r="C32" s="255"/>
      <c r="D32" s="255"/>
      <c r="E32" s="255"/>
      <c r="F32" s="255"/>
      <c r="G32" s="255"/>
      <c r="H32" s="255"/>
      <c r="I32" s="255"/>
      <c r="J32" s="258" t="str">
        <f>IF(A32&gt;0,SUM(M32:AQ32)," ")</f>
        <v xml:space="preserve"> </v>
      </c>
      <c r="K32" s="258"/>
      <c r="L32" s="258"/>
      <c r="M32" s="16"/>
      <c r="N32" s="16" t="s">
        <v>194</v>
      </c>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row>
    <row r="33" spans="1:43" ht="20.149999999999999" customHeight="1" x14ac:dyDescent="0.25">
      <c r="A33" s="256" t="s">
        <v>61</v>
      </c>
      <c r="B33" s="257"/>
      <c r="C33" s="24"/>
      <c r="D33" s="256" t="s">
        <v>62</v>
      </c>
      <c r="E33" s="257"/>
      <c r="F33" s="252"/>
      <c r="G33" s="252"/>
      <c r="H33" s="253" t="s">
        <v>30</v>
      </c>
      <c r="I33" s="253"/>
      <c r="J33" s="259" t="str">
        <f>IF(A32&gt;0,SUM(M33:AQ33)," ")</f>
        <v xml:space="preserve"> </v>
      </c>
      <c r="K33" s="259"/>
      <c r="L33" s="259"/>
      <c r="M33" s="84"/>
      <c r="N33" s="84" t="s">
        <v>194</v>
      </c>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row>
    <row r="34" spans="1:43" ht="20.149999999999999" customHeight="1" x14ac:dyDescent="0.25">
      <c r="A34" s="254"/>
      <c r="B34" s="255"/>
      <c r="C34" s="255"/>
      <c r="D34" s="255"/>
      <c r="E34" s="255"/>
      <c r="F34" s="255"/>
      <c r="G34" s="255"/>
      <c r="H34" s="255"/>
      <c r="I34" s="255"/>
      <c r="J34" s="258" t="str">
        <f>IF(A34&gt;0,SUM(M34:AQ34)," ")</f>
        <v xml:space="preserve"> </v>
      </c>
      <c r="K34" s="258"/>
      <c r="L34" s="258"/>
      <c r="M34" s="16"/>
      <c r="N34" s="16" t="s">
        <v>194</v>
      </c>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row>
    <row r="35" spans="1:43" ht="20.149999999999999" customHeight="1" x14ac:dyDescent="0.25">
      <c r="A35" s="256" t="s">
        <v>61</v>
      </c>
      <c r="B35" s="257"/>
      <c r="C35" s="24"/>
      <c r="D35" s="256" t="s">
        <v>62</v>
      </c>
      <c r="E35" s="257"/>
      <c r="F35" s="252"/>
      <c r="G35" s="252"/>
      <c r="H35" s="253" t="s">
        <v>30</v>
      </c>
      <c r="I35" s="253"/>
      <c r="J35" s="259" t="str">
        <f>IF(A34&gt;0,SUM(M35:AQ35)," ")</f>
        <v xml:space="preserve"> </v>
      </c>
      <c r="K35" s="259"/>
      <c r="L35" s="259"/>
      <c r="M35" s="84"/>
      <c r="N35" s="84" t="s">
        <v>194</v>
      </c>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row>
    <row r="36" spans="1:43" ht="20.149999999999999" customHeight="1" x14ac:dyDescent="0.25">
      <c r="A36" s="254"/>
      <c r="B36" s="255"/>
      <c r="C36" s="255"/>
      <c r="D36" s="255"/>
      <c r="E36" s="255"/>
      <c r="F36" s="255"/>
      <c r="G36" s="255"/>
      <c r="H36" s="255"/>
      <c r="I36" s="255"/>
      <c r="J36" s="258" t="str">
        <f>IF(A36&gt;0,SUM(M36:AQ36)," ")</f>
        <v xml:space="preserve"> </v>
      </c>
      <c r="K36" s="258"/>
      <c r="L36" s="258"/>
      <c r="M36" s="16"/>
      <c r="N36" s="16" t="s">
        <v>194</v>
      </c>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row>
    <row r="37" spans="1:43" ht="20.149999999999999" customHeight="1" x14ac:dyDescent="0.25">
      <c r="A37" s="256" t="s">
        <v>61</v>
      </c>
      <c r="B37" s="257"/>
      <c r="C37" s="24"/>
      <c r="D37" s="256" t="s">
        <v>62</v>
      </c>
      <c r="E37" s="257"/>
      <c r="F37" s="252"/>
      <c r="G37" s="252"/>
      <c r="H37" s="253" t="s">
        <v>30</v>
      </c>
      <c r="I37" s="253"/>
      <c r="J37" s="259" t="str">
        <f>IF(A36&gt;0,SUM(M37:AQ37)," ")</f>
        <v xml:space="preserve"> </v>
      </c>
      <c r="K37" s="259"/>
      <c r="L37" s="259"/>
      <c r="M37" s="84"/>
      <c r="N37" s="84" t="s">
        <v>194</v>
      </c>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row>
    <row r="38" spans="1:43" ht="20.149999999999999" customHeight="1" x14ac:dyDescent="0.25">
      <c r="A38" s="254"/>
      <c r="B38" s="255"/>
      <c r="C38" s="255"/>
      <c r="D38" s="255"/>
      <c r="E38" s="255"/>
      <c r="F38" s="255"/>
      <c r="G38" s="255"/>
      <c r="H38" s="255"/>
      <c r="I38" s="255"/>
      <c r="J38" s="258" t="str">
        <f>IF(A38&gt;0,SUM(M38:AQ38)," ")</f>
        <v xml:space="preserve"> </v>
      </c>
      <c r="K38" s="258"/>
      <c r="L38" s="258"/>
      <c r="M38" s="16"/>
      <c r="N38" s="16" t="s">
        <v>194</v>
      </c>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row>
    <row r="39" spans="1:43" ht="20.149999999999999" customHeight="1" x14ac:dyDescent="0.25">
      <c r="A39" s="256" t="s">
        <v>61</v>
      </c>
      <c r="B39" s="257"/>
      <c r="C39" s="24"/>
      <c r="D39" s="256" t="s">
        <v>62</v>
      </c>
      <c r="E39" s="257"/>
      <c r="F39" s="252"/>
      <c r="G39" s="252"/>
      <c r="H39" s="253" t="s">
        <v>30</v>
      </c>
      <c r="I39" s="253"/>
      <c r="J39" s="259" t="str">
        <f>IF(A38&gt;0,SUM(M39:AQ39)," ")</f>
        <v xml:space="preserve"> </v>
      </c>
      <c r="K39" s="259"/>
      <c r="L39" s="259"/>
      <c r="M39" s="84"/>
      <c r="N39" s="84" t="s">
        <v>194</v>
      </c>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row>
    <row r="40" spans="1:43" ht="20.149999999999999" customHeight="1" x14ac:dyDescent="0.25">
      <c r="A40" s="254"/>
      <c r="B40" s="255"/>
      <c r="C40" s="255"/>
      <c r="D40" s="255"/>
      <c r="E40" s="255"/>
      <c r="F40" s="255"/>
      <c r="G40" s="255"/>
      <c r="H40" s="255"/>
      <c r="I40" s="255"/>
      <c r="J40" s="258" t="str">
        <f>IF(A40&gt;0,SUM(M40:AQ40)," ")</f>
        <v xml:space="preserve"> </v>
      </c>
      <c r="K40" s="258"/>
      <c r="L40" s="258"/>
      <c r="M40" s="16"/>
      <c r="N40" s="16" t="s">
        <v>194</v>
      </c>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row>
    <row r="41" spans="1:43" ht="20.149999999999999" customHeight="1" x14ac:dyDescent="0.25">
      <c r="A41" s="256" t="s">
        <v>61</v>
      </c>
      <c r="B41" s="257"/>
      <c r="C41" s="24"/>
      <c r="D41" s="256" t="s">
        <v>62</v>
      </c>
      <c r="E41" s="257"/>
      <c r="F41" s="252"/>
      <c r="G41" s="252"/>
      <c r="H41" s="253" t="s">
        <v>30</v>
      </c>
      <c r="I41" s="253"/>
      <c r="J41" s="259" t="str">
        <f>IF(A40&gt;0,SUM(M41:AQ41)," ")</f>
        <v xml:space="preserve"> </v>
      </c>
      <c r="K41" s="259"/>
      <c r="L41" s="259"/>
      <c r="M41" s="84"/>
      <c r="N41" s="84" t="s">
        <v>194</v>
      </c>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row>
    <row r="42" spans="1:43" ht="20.149999999999999" customHeight="1" x14ac:dyDescent="0.25">
      <c r="A42" s="254"/>
      <c r="B42" s="255"/>
      <c r="C42" s="255"/>
      <c r="D42" s="255"/>
      <c r="E42" s="255"/>
      <c r="F42" s="255"/>
      <c r="G42" s="255"/>
      <c r="H42" s="255"/>
      <c r="I42" s="255"/>
      <c r="J42" s="258" t="str">
        <f>IF(A42&gt;0,SUM(M42:AQ42)," ")</f>
        <v xml:space="preserve"> </v>
      </c>
      <c r="K42" s="258"/>
      <c r="L42" s="258"/>
      <c r="M42" s="16"/>
      <c r="N42" s="16" t="s">
        <v>194</v>
      </c>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row>
    <row r="43" spans="1:43" ht="20.149999999999999" customHeight="1" x14ac:dyDescent="0.25">
      <c r="A43" s="256" t="s">
        <v>61</v>
      </c>
      <c r="B43" s="257"/>
      <c r="C43" s="24"/>
      <c r="D43" s="256" t="s">
        <v>62</v>
      </c>
      <c r="E43" s="257"/>
      <c r="F43" s="252"/>
      <c r="G43" s="252"/>
      <c r="H43" s="253" t="s">
        <v>30</v>
      </c>
      <c r="I43" s="253"/>
      <c r="J43" s="259" t="str">
        <f>IF(A42&gt;0,SUM(M43:AQ43)," ")</f>
        <v xml:space="preserve"> </v>
      </c>
      <c r="K43" s="259"/>
      <c r="L43" s="259"/>
      <c r="M43" s="84"/>
      <c r="N43" s="84" t="s">
        <v>194</v>
      </c>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row>
    <row r="44" spans="1:43" ht="20.149999999999999" customHeight="1" x14ac:dyDescent="0.25">
      <c r="A44" s="254"/>
      <c r="B44" s="255"/>
      <c r="C44" s="255"/>
      <c r="D44" s="255"/>
      <c r="E44" s="255"/>
      <c r="F44" s="255"/>
      <c r="G44" s="255"/>
      <c r="H44" s="255"/>
      <c r="I44" s="255"/>
      <c r="J44" s="258" t="str">
        <f>IF(A44&gt;0,SUM(M44:AQ44)," ")</f>
        <v xml:space="preserve"> </v>
      </c>
      <c r="K44" s="258"/>
      <c r="L44" s="258"/>
      <c r="M44" s="16"/>
      <c r="N44" s="16" t="s">
        <v>194</v>
      </c>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row>
    <row r="45" spans="1:43" ht="20.149999999999999" customHeight="1" x14ac:dyDescent="0.25">
      <c r="A45" s="256" t="s">
        <v>61</v>
      </c>
      <c r="B45" s="257"/>
      <c r="C45" s="24"/>
      <c r="D45" s="256" t="s">
        <v>62</v>
      </c>
      <c r="E45" s="257"/>
      <c r="F45" s="252"/>
      <c r="G45" s="252"/>
      <c r="H45" s="253" t="s">
        <v>30</v>
      </c>
      <c r="I45" s="253"/>
      <c r="J45" s="259" t="str">
        <f>IF(A44&gt;0,SUM(M45:AQ45)," ")</f>
        <v xml:space="preserve"> </v>
      </c>
      <c r="K45" s="259"/>
      <c r="L45" s="259"/>
      <c r="M45" s="84"/>
      <c r="N45" s="84" t="s">
        <v>194</v>
      </c>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row>
    <row r="46" spans="1:43" ht="20.149999999999999" customHeight="1" x14ac:dyDescent="0.25">
      <c r="A46" s="254"/>
      <c r="B46" s="255"/>
      <c r="C46" s="255"/>
      <c r="D46" s="255"/>
      <c r="E46" s="255"/>
      <c r="F46" s="255"/>
      <c r="G46" s="255"/>
      <c r="H46" s="255"/>
      <c r="I46" s="255"/>
      <c r="J46" s="258" t="str">
        <f>IF(A46&gt;0,SUM(M46:AQ46)," ")</f>
        <v xml:space="preserve"> </v>
      </c>
      <c r="K46" s="258"/>
      <c r="L46" s="258"/>
      <c r="M46" s="16"/>
      <c r="N46" s="16" t="s">
        <v>194</v>
      </c>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row>
    <row r="47" spans="1:43" ht="20.149999999999999" customHeight="1" x14ac:dyDescent="0.25">
      <c r="A47" s="256" t="s">
        <v>61</v>
      </c>
      <c r="B47" s="257"/>
      <c r="C47" s="24"/>
      <c r="D47" s="256" t="s">
        <v>62</v>
      </c>
      <c r="E47" s="257"/>
      <c r="F47" s="252"/>
      <c r="G47" s="252"/>
      <c r="H47" s="253" t="s">
        <v>30</v>
      </c>
      <c r="I47" s="253"/>
      <c r="J47" s="259" t="str">
        <f>IF(A46&gt;0,SUM(M47:AQ47)," ")</f>
        <v xml:space="preserve"> </v>
      </c>
      <c r="K47" s="259"/>
      <c r="L47" s="259"/>
      <c r="M47" s="84"/>
      <c r="N47" s="84" t="s">
        <v>194</v>
      </c>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row>
    <row r="48" spans="1:43" ht="20.149999999999999" customHeight="1" x14ac:dyDescent="0.25">
      <c r="A48" s="254"/>
      <c r="B48" s="255"/>
      <c r="C48" s="255"/>
      <c r="D48" s="255"/>
      <c r="E48" s="255"/>
      <c r="F48" s="255"/>
      <c r="G48" s="255"/>
      <c r="H48" s="255"/>
      <c r="I48" s="255"/>
      <c r="J48" s="258" t="str">
        <f>IF(A48&gt;0,SUM(M48:AQ48)," ")</f>
        <v xml:space="preserve"> </v>
      </c>
      <c r="K48" s="258"/>
      <c r="L48" s="258"/>
      <c r="M48" s="16"/>
      <c r="N48" s="16" t="s">
        <v>194</v>
      </c>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row>
    <row r="49" spans="1:43" ht="20.149999999999999" customHeight="1" x14ac:dyDescent="0.25">
      <c r="A49" s="256" t="s">
        <v>61</v>
      </c>
      <c r="B49" s="257"/>
      <c r="C49" s="24"/>
      <c r="D49" s="256" t="s">
        <v>62</v>
      </c>
      <c r="E49" s="257"/>
      <c r="F49" s="252"/>
      <c r="G49" s="252"/>
      <c r="H49" s="253" t="s">
        <v>30</v>
      </c>
      <c r="I49" s="253"/>
      <c r="J49" s="259" t="str">
        <f>IF(A48&gt;0,SUM(M49:AQ49)," ")</f>
        <v xml:space="preserve"> </v>
      </c>
      <c r="K49" s="259"/>
      <c r="L49" s="259"/>
      <c r="M49" s="84"/>
      <c r="N49" s="84" t="s">
        <v>194</v>
      </c>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row>
    <row r="50" spans="1:43" ht="20.149999999999999" customHeight="1" x14ac:dyDescent="0.25">
      <c r="A50" s="255"/>
      <c r="B50" s="255"/>
      <c r="C50" s="255"/>
      <c r="D50" s="255"/>
      <c r="E50" s="255"/>
      <c r="F50" s="255"/>
      <c r="G50" s="255"/>
      <c r="H50" s="255"/>
      <c r="I50" s="255"/>
      <c r="J50" s="258" t="str">
        <f>IF(A50&gt;0,SUM(M50:AQ50)," ")</f>
        <v xml:space="preserve"> </v>
      </c>
      <c r="K50" s="258"/>
      <c r="L50" s="258"/>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row>
    <row r="51" spans="1:43" ht="20.149999999999999" customHeight="1" x14ac:dyDescent="0.25">
      <c r="A51" s="256" t="s">
        <v>61</v>
      </c>
      <c r="B51" s="257"/>
      <c r="C51" s="24"/>
      <c r="D51" s="256" t="s">
        <v>62</v>
      </c>
      <c r="E51" s="257"/>
      <c r="F51" s="252"/>
      <c r="G51" s="252"/>
      <c r="H51" s="253" t="s">
        <v>30</v>
      </c>
      <c r="I51" s="253"/>
      <c r="J51" s="259" t="str">
        <f>IF(A50&gt;0,SUM(M51:AQ51)," ")</f>
        <v xml:space="preserve"> </v>
      </c>
      <c r="K51" s="259"/>
      <c r="L51" s="259"/>
      <c r="M51" s="84"/>
      <c r="N51" s="84" t="s">
        <v>194</v>
      </c>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row>
    <row r="52" spans="1:43" ht="20.149999999999999" hidden="1" customHeight="1" x14ac:dyDescent="0.25">
      <c r="A52" s="255"/>
      <c r="B52" s="255"/>
      <c r="C52" s="255"/>
      <c r="D52" s="255"/>
      <c r="E52" s="255"/>
      <c r="F52" s="255"/>
      <c r="G52" s="255"/>
      <c r="H52" s="255"/>
      <c r="I52" s="255"/>
      <c r="J52" s="258" t="str">
        <f>IF(A52&gt;0,SUM(M52:AQ52)," ")</f>
        <v xml:space="preserve"> </v>
      </c>
      <c r="K52" s="258"/>
      <c r="L52" s="258"/>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row>
    <row r="53" spans="1:43" ht="20.149999999999999" hidden="1" customHeight="1" x14ac:dyDescent="0.25">
      <c r="A53" s="256" t="s">
        <v>61</v>
      </c>
      <c r="B53" s="257"/>
      <c r="C53" s="24"/>
      <c r="D53" s="256" t="s">
        <v>62</v>
      </c>
      <c r="E53" s="257"/>
      <c r="F53" s="252"/>
      <c r="G53" s="252"/>
      <c r="H53" s="270" t="s">
        <v>30</v>
      </c>
      <c r="I53" s="270"/>
      <c r="J53" s="269" t="str">
        <f>IF(A52&gt;0,SUM(M53:AQ53)," ")</f>
        <v xml:space="preserve"> </v>
      </c>
      <c r="K53" s="269"/>
      <c r="L53" s="269"/>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row>
  </sheetData>
  <sheetProtection password="D4F4" sheet="1" selectLockedCells="1"/>
  <mergeCells count="177">
    <mergeCell ref="J53:L53"/>
    <mergeCell ref="J51:L51"/>
    <mergeCell ref="J52:L52"/>
    <mergeCell ref="A53:B53"/>
    <mergeCell ref="A51:B51"/>
    <mergeCell ref="D51:E51"/>
    <mergeCell ref="D53:E53"/>
    <mergeCell ref="F53:G53"/>
    <mergeCell ref="H53:I53"/>
    <mergeCell ref="A52:I52"/>
    <mergeCell ref="F51:G51"/>
    <mergeCell ref="H51:I51"/>
    <mergeCell ref="J47:L47"/>
    <mergeCell ref="J48:L48"/>
    <mergeCell ref="A47:B47"/>
    <mergeCell ref="D47:E47"/>
    <mergeCell ref="F47:G47"/>
    <mergeCell ref="H47:I47"/>
    <mergeCell ref="A48:I48"/>
    <mergeCell ref="J49:L49"/>
    <mergeCell ref="J50:L50"/>
    <mergeCell ref="A49:B49"/>
    <mergeCell ref="D49:E49"/>
    <mergeCell ref="F49:G49"/>
    <mergeCell ref="H49:I49"/>
    <mergeCell ref="A50:I50"/>
    <mergeCell ref="J43:L43"/>
    <mergeCell ref="J44:L44"/>
    <mergeCell ref="A43:B43"/>
    <mergeCell ref="D43:E43"/>
    <mergeCell ref="F43:G43"/>
    <mergeCell ref="H43:I43"/>
    <mergeCell ref="A44:I44"/>
    <mergeCell ref="J45:L45"/>
    <mergeCell ref="J46:L46"/>
    <mergeCell ref="A45:B45"/>
    <mergeCell ref="D45:E45"/>
    <mergeCell ref="F45:G45"/>
    <mergeCell ref="H45:I45"/>
    <mergeCell ref="A46:I46"/>
    <mergeCell ref="J39:L39"/>
    <mergeCell ref="J40:L40"/>
    <mergeCell ref="A39:B39"/>
    <mergeCell ref="D39:E39"/>
    <mergeCell ref="F39:G39"/>
    <mergeCell ref="H39:I39"/>
    <mergeCell ref="A40:I40"/>
    <mergeCell ref="J41:L41"/>
    <mergeCell ref="J42:L42"/>
    <mergeCell ref="A41:B41"/>
    <mergeCell ref="D41:E41"/>
    <mergeCell ref="F41:G41"/>
    <mergeCell ref="H41:I41"/>
    <mergeCell ref="A42:I42"/>
    <mergeCell ref="J35:L35"/>
    <mergeCell ref="J36:L36"/>
    <mergeCell ref="A35:B35"/>
    <mergeCell ref="D35:E35"/>
    <mergeCell ref="F35:G35"/>
    <mergeCell ref="H35:I35"/>
    <mergeCell ref="A36:I36"/>
    <mergeCell ref="J37:L37"/>
    <mergeCell ref="J38:L38"/>
    <mergeCell ref="A37:B37"/>
    <mergeCell ref="D37:E37"/>
    <mergeCell ref="F37:G37"/>
    <mergeCell ref="H37:I37"/>
    <mergeCell ref="A38:I38"/>
    <mergeCell ref="J31:L31"/>
    <mergeCell ref="J32:L32"/>
    <mergeCell ref="A31:B31"/>
    <mergeCell ref="D31:E31"/>
    <mergeCell ref="F31:G31"/>
    <mergeCell ref="H31:I31"/>
    <mergeCell ref="A32:I32"/>
    <mergeCell ref="J33:L33"/>
    <mergeCell ref="J34:L34"/>
    <mergeCell ref="A33:B33"/>
    <mergeCell ref="D33:E33"/>
    <mergeCell ref="F33:G33"/>
    <mergeCell ref="H33:I33"/>
    <mergeCell ref="A34:I34"/>
    <mergeCell ref="J27:L27"/>
    <mergeCell ref="J28:L28"/>
    <mergeCell ref="A27:B27"/>
    <mergeCell ref="D27:E27"/>
    <mergeCell ref="F27:G27"/>
    <mergeCell ref="H27:I27"/>
    <mergeCell ref="A28:I28"/>
    <mergeCell ref="J29:L29"/>
    <mergeCell ref="J30:L30"/>
    <mergeCell ref="A29:B29"/>
    <mergeCell ref="D29:E29"/>
    <mergeCell ref="F29:G29"/>
    <mergeCell ref="H29:I29"/>
    <mergeCell ref="A30:I30"/>
    <mergeCell ref="J23:L23"/>
    <mergeCell ref="J24:L24"/>
    <mergeCell ref="A23:B23"/>
    <mergeCell ref="D23:E23"/>
    <mergeCell ref="F23:G23"/>
    <mergeCell ref="H23:I23"/>
    <mergeCell ref="A24:I24"/>
    <mergeCell ref="J25:L25"/>
    <mergeCell ref="J26:L26"/>
    <mergeCell ref="A25:B25"/>
    <mergeCell ref="D25:E25"/>
    <mergeCell ref="F25:G25"/>
    <mergeCell ref="H25:I25"/>
    <mergeCell ref="A26:I26"/>
    <mergeCell ref="J19:L19"/>
    <mergeCell ref="J20:L20"/>
    <mergeCell ref="A19:B19"/>
    <mergeCell ref="D19:E19"/>
    <mergeCell ref="F19:G19"/>
    <mergeCell ref="H19:I19"/>
    <mergeCell ref="A20:I20"/>
    <mergeCell ref="J21:L21"/>
    <mergeCell ref="J22:L22"/>
    <mergeCell ref="A21:B21"/>
    <mergeCell ref="D21:E21"/>
    <mergeCell ref="F21:G21"/>
    <mergeCell ref="H21:I21"/>
    <mergeCell ref="A22:I22"/>
    <mergeCell ref="J16:L16"/>
    <mergeCell ref="J17:L17"/>
    <mergeCell ref="J18:L18"/>
    <mergeCell ref="A17:B17"/>
    <mergeCell ref="D17:E17"/>
    <mergeCell ref="F17:G17"/>
    <mergeCell ref="H17:I17"/>
    <mergeCell ref="A16:I16"/>
    <mergeCell ref="A18:I18"/>
    <mergeCell ref="I1:AH1"/>
    <mergeCell ref="AI1:AL1"/>
    <mergeCell ref="AM1:AQ1"/>
    <mergeCell ref="J9:L9"/>
    <mergeCell ref="J10:L10"/>
    <mergeCell ref="J6:L7"/>
    <mergeCell ref="M6:AQ6"/>
    <mergeCell ref="J8:L8"/>
    <mergeCell ref="H9:I9"/>
    <mergeCell ref="A8:I8"/>
    <mergeCell ref="A10:I10"/>
    <mergeCell ref="A6:I7"/>
    <mergeCell ref="A9:B9"/>
    <mergeCell ref="D9:E9"/>
    <mergeCell ref="F9:G9"/>
    <mergeCell ref="X2:AA2"/>
    <mergeCell ref="AB2:AI2"/>
    <mergeCell ref="AF4:AI4"/>
    <mergeCell ref="A2:D2"/>
    <mergeCell ref="I4:N4"/>
    <mergeCell ref="E2:H2"/>
    <mergeCell ref="M2:P2"/>
    <mergeCell ref="Q2:U2"/>
    <mergeCell ref="O4:W4"/>
    <mergeCell ref="A4:D4"/>
    <mergeCell ref="F15:G15"/>
    <mergeCell ref="H15:I15"/>
    <mergeCell ref="A14:I14"/>
    <mergeCell ref="A13:B13"/>
    <mergeCell ref="D13:E13"/>
    <mergeCell ref="D11:E11"/>
    <mergeCell ref="F11:G11"/>
    <mergeCell ref="J14:L14"/>
    <mergeCell ref="J15:L15"/>
    <mergeCell ref="J13:L13"/>
    <mergeCell ref="F13:G13"/>
    <mergeCell ref="H13:I13"/>
    <mergeCell ref="J11:L11"/>
    <mergeCell ref="J12:L12"/>
    <mergeCell ref="A12:I12"/>
    <mergeCell ref="H11:I11"/>
    <mergeCell ref="A11:B11"/>
    <mergeCell ref="A15:B15"/>
    <mergeCell ref="D15:E15"/>
  </mergeCells>
  <phoneticPr fontId="2" type="noConversion"/>
  <printOptions horizontalCentered="1"/>
  <pageMargins left="0" right="0" top="0.5" bottom="0.25" header="0.5" footer="0.5"/>
  <pageSetup firstPageNumber="0" orientation="landscape" useFirstPageNumber="1"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sheetPr>
  <dimension ref="A1:BE30"/>
  <sheetViews>
    <sheetView showZeros="0" zoomScaleNormal="100" workbookViewId="0">
      <selection activeCell="K8" sqref="K8:M8"/>
    </sheetView>
  </sheetViews>
  <sheetFormatPr defaultColWidth="3.1796875" defaultRowHeight="20.149999999999999" customHeight="1" x14ac:dyDescent="0.25"/>
  <cols>
    <col min="1" max="1" width="1.36328125" style="1" customWidth="1"/>
    <col min="2" max="2" width="3.7265625" style="1" customWidth="1"/>
    <col min="3" max="3" width="3" style="1" customWidth="1"/>
    <col min="4" max="8" width="3.1796875" style="1"/>
    <col min="9" max="9" width="3.1796875" style="1" hidden="1" customWidth="1"/>
    <col min="10" max="12" width="3.1796875" style="1"/>
    <col min="13" max="13" width="2" style="1" customWidth="1"/>
    <col min="14" max="24" width="3.1796875" style="1"/>
    <col min="25" max="25" width="11.81640625" style="1" customWidth="1"/>
    <col min="26" max="26" width="8.36328125" style="1" customWidth="1"/>
    <col min="27" max="31" width="3.1796875" style="1"/>
    <col min="32" max="32" width="3.1796875" style="1" customWidth="1"/>
    <col min="33" max="33" width="3.1796875" style="1"/>
    <col min="34" max="34" width="4.1796875" style="1" customWidth="1"/>
    <col min="35" max="35" width="4.54296875" style="1" customWidth="1"/>
    <col min="36" max="38" width="3.1796875" style="1"/>
    <col min="39" max="39" width="4.81640625" style="1" bestFit="1" customWidth="1"/>
    <col min="40" max="49" width="3.1796875" style="1"/>
    <col min="50" max="50" width="24.26953125" style="1" customWidth="1"/>
    <col min="51" max="51" width="18.36328125" style="1" customWidth="1"/>
    <col min="52" max="52" width="3.54296875" style="1" customWidth="1"/>
    <col min="53" max="56" width="3.1796875" style="1"/>
    <col min="57" max="57" width="5" style="1" customWidth="1"/>
    <col min="58" max="16384" width="3.1796875" style="1"/>
  </cols>
  <sheetData>
    <row r="1" spans="1:57" ht="20.149999999999999" customHeight="1" x14ac:dyDescent="0.65">
      <c r="A1" s="18"/>
      <c r="B1" s="18"/>
      <c r="C1" s="18"/>
      <c r="D1" s="18"/>
      <c r="E1" s="18"/>
      <c r="F1" s="19"/>
      <c r="G1" s="19"/>
      <c r="H1" s="19"/>
      <c r="I1" s="180" t="s">
        <v>23</v>
      </c>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246" t="s">
        <v>13</v>
      </c>
      <c r="AK1" s="246"/>
      <c r="AL1" s="246"/>
      <c r="AM1" s="246"/>
      <c r="AN1" s="244" t="str">
        <f>'Labor Sum'!AM1</f>
        <v xml:space="preserve"> </v>
      </c>
      <c r="AO1" s="244"/>
      <c r="AP1" s="244"/>
      <c r="AQ1" s="244"/>
      <c r="AR1" s="244"/>
    </row>
    <row r="2" spans="1:57" s="15" customFormat="1" ht="20.149999999999999" customHeight="1" x14ac:dyDescent="0.25">
      <c r="A2" s="144" t="s">
        <v>4</v>
      </c>
      <c r="B2" s="144"/>
      <c r="C2" s="144"/>
      <c r="D2" s="144"/>
      <c r="E2" s="155" t="str">
        <f>COVER!B9</f>
        <v xml:space="preserve"> </v>
      </c>
      <c r="F2" s="155"/>
      <c r="G2" s="155"/>
      <c r="H2" s="155"/>
      <c r="I2" s="14"/>
      <c r="J2" s="14"/>
      <c r="K2" s="14"/>
      <c r="L2" s="14"/>
      <c r="M2" s="14"/>
      <c r="N2" s="144" t="s">
        <v>6</v>
      </c>
      <c r="O2" s="144"/>
      <c r="P2" s="144"/>
      <c r="Q2" s="144"/>
      <c r="R2" s="154" t="str">
        <f>COVER!B7</f>
        <v xml:space="preserve"> </v>
      </c>
      <c r="S2" s="154"/>
      <c r="T2" s="154"/>
      <c r="U2" s="154"/>
      <c r="V2" s="154"/>
      <c r="W2" s="14"/>
      <c r="X2" s="14"/>
      <c r="Y2" s="14"/>
      <c r="Z2" s="144" t="s">
        <v>5</v>
      </c>
      <c r="AA2" s="144"/>
      <c r="AB2" s="144"/>
      <c r="AC2" s="144"/>
      <c r="AD2" s="154" t="str">
        <f>COVER!B3</f>
        <v xml:space="preserve"> </v>
      </c>
      <c r="AE2" s="154"/>
      <c r="AF2" s="154"/>
      <c r="AG2" s="154"/>
      <c r="AH2" s="154"/>
      <c r="AI2" s="154"/>
      <c r="AJ2" s="154"/>
    </row>
    <row r="3" spans="1:57" s="15" customFormat="1" ht="5.2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row>
    <row r="4" spans="1:57" s="15" customFormat="1" ht="20.149999999999999" customHeight="1" x14ac:dyDescent="0.3">
      <c r="A4" s="144" t="s">
        <v>182</v>
      </c>
      <c r="B4" s="144"/>
      <c r="C4" s="144"/>
      <c r="D4" s="144"/>
      <c r="E4" s="154" t="str">
        <f>COVER!B11</f>
        <v xml:space="preserve"> </v>
      </c>
      <c r="F4" s="154"/>
      <c r="G4" s="154"/>
      <c r="H4" s="154"/>
      <c r="I4" s="14"/>
      <c r="J4" s="144" t="s">
        <v>183</v>
      </c>
      <c r="K4" s="144"/>
      <c r="L4" s="144"/>
      <c r="M4" s="144"/>
      <c r="N4" s="144"/>
      <c r="O4" s="144"/>
      <c r="P4" s="154" t="str">
        <f>COVER!B13</f>
        <v xml:space="preserve"> </v>
      </c>
      <c r="Q4" s="154"/>
      <c r="R4" s="154"/>
      <c r="S4" s="154"/>
      <c r="T4" s="154"/>
      <c r="U4" s="154"/>
      <c r="V4" s="154"/>
      <c r="W4" s="154"/>
      <c r="X4" s="154"/>
      <c r="Y4" s="106"/>
      <c r="Z4" s="14"/>
      <c r="AA4" s="14"/>
      <c r="AB4" s="14"/>
      <c r="AC4" s="14"/>
      <c r="AD4" s="14"/>
      <c r="AE4" s="14"/>
      <c r="AF4" s="14"/>
      <c r="AG4" s="14"/>
      <c r="AH4" s="144" t="s">
        <v>184</v>
      </c>
      <c r="AI4" s="144"/>
      <c r="AJ4" s="144"/>
      <c r="AK4" s="154" t="str">
        <f>COVER!B5</f>
        <v xml:space="preserve"> </v>
      </c>
      <c r="AL4" s="154"/>
      <c r="AM4" s="154"/>
      <c r="AN4" s="154"/>
      <c r="AO4" s="154"/>
      <c r="AP4" s="154"/>
      <c r="AQ4" s="154"/>
      <c r="AR4" s="154"/>
      <c r="AX4" s="99" t="s">
        <v>310</v>
      </c>
      <c r="BE4" s="15" t="s">
        <v>309</v>
      </c>
    </row>
    <row r="5" spans="1:57" ht="20.149999999999999" customHeight="1" x14ac:dyDescent="0.2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X5" s="271" t="s">
        <v>305</v>
      </c>
      <c r="AY5" s="271"/>
      <c r="BE5" s="38" t="s">
        <v>307</v>
      </c>
    </row>
    <row r="6" spans="1:57" ht="24" customHeight="1" x14ac:dyDescent="0.25">
      <c r="A6" s="265" t="s">
        <v>94</v>
      </c>
      <c r="B6" s="266"/>
      <c r="C6" s="266"/>
      <c r="D6" s="266"/>
      <c r="E6" s="266"/>
      <c r="F6" s="266"/>
      <c r="G6" s="266"/>
      <c r="H6" s="266"/>
      <c r="I6" s="266"/>
      <c r="J6" s="266"/>
      <c r="K6" s="212" t="s">
        <v>201</v>
      </c>
      <c r="L6" s="212"/>
      <c r="M6" s="212"/>
      <c r="N6" s="62"/>
      <c r="O6" s="212" t="s">
        <v>202</v>
      </c>
      <c r="P6" s="212"/>
      <c r="Q6" s="212"/>
      <c r="R6" s="30"/>
      <c r="S6" s="212" t="s">
        <v>203</v>
      </c>
      <c r="T6" s="212"/>
      <c r="U6" s="212"/>
      <c r="V6" s="212" t="s">
        <v>208</v>
      </c>
      <c r="W6" s="212"/>
      <c r="X6" s="212"/>
      <c r="Y6" s="212" t="s">
        <v>311</v>
      </c>
      <c r="Z6" s="212" t="s">
        <v>278</v>
      </c>
      <c r="AA6" s="212" t="s">
        <v>26</v>
      </c>
      <c r="AB6" s="212"/>
      <c r="AC6" s="212"/>
      <c r="AD6" s="212" t="s">
        <v>24</v>
      </c>
      <c r="AE6" s="203"/>
      <c r="AF6" s="203"/>
      <c r="AG6" s="212" t="s">
        <v>25</v>
      </c>
      <c r="AH6" s="212"/>
      <c r="AI6" s="212"/>
      <c r="AJ6" s="212" t="s">
        <v>27</v>
      </c>
      <c r="AK6" s="212"/>
      <c r="AL6" s="212"/>
      <c r="AM6" s="212" t="s">
        <v>28</v>
      </c>
      <c r="AN6" s="203"/>
      <c r="AO6" s="203"/>
      <c r="AP6" s="212" t="s">
        <v>209</v>
      </c>
      <c r="AQ6" s="212"/>
      <c r="AR6" s="282"/>
      <c r="AX6" s="272"/>
      <c r="AY6" s="272"/>
      <c r="BE6" s="38" t="s">
        <v>308</v>
      </c>
    </row>
    <row r="7" spans="1:57" ht="20.149999999999999" customHeight="1" thickBot="1" x14ac:dyDescent="0.35">
      <c r="A7" s="276"/>
      <c r="B7" s="277"/>
      <c r="C7" s="277"/>
      <c r="D7" s="277"/>
      <c r="E7" s="277"/>
      <c r="F7" s="277"/>
      <c r="G7" s="277"/>
      <c r="H7" s="277"/>
      <c r="I7" s="277"/>
      <c r="J7" s="277"/>
      <c r="K7" s="213"/>
      <c r="L7" s="213"/>
      <c r="M7" s="213"/>
      <c r="N7" s="59" t="s">
        <v>22</v>
      </c>
      <c r="O7" s="213"/>
      <c r="P7" s="213"/>
      <c r="Q7" s="213"/>
      <c r="R7" s="60" t="s">
        <v>22</v>
      </c>
      <c r="S7" s="213"/>
      <c r="T7" s="213"/>
      <c r="U7" s="213"/>
      <c r="V7" s="213"/>
      <c r="W7" s="213"/>
      <c r="X7" s="213"/>
      <c r="Y7" s="213"/>
      <c r="Z7" s="213"/>
      <c r="AA7" s="213"/>
      <c r="AB7" s="213"/>
      <c r="AC7" s="213"/>
      <c r="AD7" s="204"/>
      <c r="AE7" s="204"/>
      <c r="AF7" s="204"/>
      <c r="AG7" s="213"/>
      <c r="AH7" s="213"/>
      <c r="AI7" s="213"/>
      <c r="AJ7" s="213"/>
      <c r="AK7" s="213"/>
      <c r="AL7" s="213"/>
      <c r="AM7" s="204"/>
      <c r="AN7" s="204"/>
      <c r="AO7" s="204"/>
      <c r="AP7" s="213"/>
      <c r="AQ7" s="213"/>
      <c r="AR7" s="283"/>
      <c r="AX7" s="101" t="s">
        <v>303</v>
      </c>
      <c r="AY7" s="101" t="s">
        <v>304</v>
      </c>
    </row>
    <row r="8" spans="1:57" ht="20.149999999999999" customHeight="1" thickTop="1" x14ac:dyDescent="0.25">
      <c r="A8" s="274" t="str">
        <f>IF('Equip Sum'!A8&gt;0,'Equip Sum'!A8," ")</f>
        <v xml:space="preserve"> </v>
      </c>
      <c r="B8" s="275"/>
      <c r="C8" s="275"/>
      <c r="D8" s="275"/>
      <c r="E8" s="275"/>
      <c r="F8" s="275"/>
      <c r="G8" s="275"/>
      <c r="H8" s="275"/>
      <c r="I8" s="275"/>
      <c r="J8" s="275"/>
      <c r="K8" s="273"/>
      <c r="L8" s="273"/>
      <c r="M8" s="273"/>
      <c r="N8" s="64" t="s">
        <v>22</v>
      </c>
      <c r="O8" s="290"/>
      <c r="P8" s="290"/>
      <c r="Q8" s="290"/>
      <c r="R8" s="65" t="s">
        <v>22</v>
      </c>
      <c r="S8" s="291"/>
      <c r="T8" s="291"/>
      <c r="U8" s="291"/>
      <c r="V8" s="278" t="str">
        <f>IF(AA8=" ","",K8*O8*S8/176)</f>
        <v/>
      </c>
      <c r="W8" s="278"/>
      <c r="X8" s="279"/>
      <c r="Y8" s="107"/>
      <c r="Z8" s="105">
        <f>IF(Y8="no",1,IF(AA8&lt;=8,2,IF(AA8&gt;176,1,(2.048-(AA8/168)))))</f>
        <v>1</v>
      </c>
      <c r="AA8" s="281" t="str">
        <f>'Equip Sum'!J8</f>
        <v xml:space="preserve"> </v>
      </c>
      <c r="AB8" s="281"/>
      <c r="AC8" s="281"/>
      <c r="AD8" s="208"/>
      <c r="AE8" s="280"/>
      <c r="AF8" s="280"/>
      <c r="AG8" s="223" t="str">
        <f>IF(AA8=" ","",IF(Z8&gt;1,(((Z8*V8)*AA8)+(AA8*AD8)),((V8+AD8)*AA8)))</f>
        <v/>
      </c>
      <c r="AH8" s="223"/>
      <c r="AI8" s="223"/>
      <c r="AJ8" s="284" t="str">
        <f>IF('Equip Sum'!J9&gt;0,'Equip Sum'!J9," ")</f>
        <v xml:space="preserve"> </v>
      </c>
      <c r="AK8" s="284"/>
      <c r="AL8" s="284"/>
      <c r="AM8" s="181" t="str">
        <f>IF(AA8=" "," ",V8/2)</f>
        <v xml:space="preserve"> </v>
      </c>
      <c r="AN8" s="181"/>
      <c r="AO8" s="182"/>
      <c r="AP8" s="181" t="str">
        <f>IF(AJ8=" ","",AJ8*AM8)</f>
        <v/>
      </c>
      <c r="AQ8" s="181"/>
      <c r="AR8" s="182"/>
      <c r="AX8" s="104" t="s">
        <v>143</v>
      </c>
      <c r="AY8" s="104">
        <v>2</v>
      </c>
    </row>
    <row r="9" spans="1:57" ht="20.149999999999999" customHeight="1" x14ac:dyDescent="0.25">
      <c r="A9" s="274" t="str">
        <f>IF('Equip Sum'!A10&gt;0,'Equip Sum'!A10," ")</f>
        <v xml:space="preserve"> </v>
      </c>
      <c r="B9" s="275"/>
      <c r="C9" s="275"/>
      <c r="D9" s="275"/>
      <c r="E9" s="275"/>
      <c r="F9" s="275"/>
      <c r="G9" s="275"/>
      <c r="H9" s="275"/>
      <c r="I9" s="275"/>
      <c r="J9" s="275"/>
      <c r="K9" s="189" t="s">
        <v>194</v>
      </c>
      <c r="L9" s="189"/>
      <c r="M9" s="189"/>
      <c r="N9" s="67" t="s">
        <v>22</v>
      </c>
      <c r="O9" s="287" t="s">
        <v>194</v>
      </c>
      <c r="P9" s="287"/>
      <c r="Q9" s="287"/>
      <c r="R9" s="66" t="s">
        <v>22</v>
      </c>
      <c r="S9" s="286" t="s">
        <v>194</v>
      </c>
      <c r="T9" s="286"/>
      <c r="U9" s="286"/>
      <c r="V9" s="288" t="str">
        <f>IF(AA9=" ","",K9*O9*S9/176)</f>
        <v/>
      </c>
      <c r="W9" s="288"/>
      <c r="X9" s="289"/>
      <c r="Y9" s="108"/>
      <c r="Z9" s="105">
        <f t="shared" ref="Z9:Z29" si="0">IF(Y9="no",1,IF(AA9&lt;=8,2,IF(AA9&gt;176,1,(2.048-(AA9/168)))))</f>
        <v>1</v>
      </c>
      <c r="AA9" s="285" t="str">
        <f>'Equip Sum'!J10</f>
        <v xml:space="preserve"> </v>
      </c>
      <c r="AB9" s="285"/>
      <c r="AC9" s="285"/>
      <c r="AD9" s="189" t="s">
        <v>194</v>
      </c>
      <c r="AE9" s="189"/>
      <c r="AF9" s="189"/>
      <c r="AG9" s="223" t="str">
        <f>IF(AA9=" ","",IF(Z9&gt;1,(((Z9*V9)*AA9)+(AA9*AD9)),((V9+AD9)*AA9)))</f>
        <v/>
      </c>
      <c r="AH9" s="223"/>
      <c r="AI9" s="223"/>
      <c r="AJ9" s="284" t="str">
        <f>IF('Equip Sum'!J11&gt;0,'Equip Sum'!J11," ")</f>
        <v xml:space="preserve"> </v>
      </c>
      <c r="AK9" s="284"/>
      <c r="AL9" s="284"/>
      <c r="AM9" s="181" t="str">
        <f t="shared" ref="AM9:AM29" si="1">IF(AA9=" "," ",V9/2)</f>
        <v xml:space="preserve"> </v>
      </c>
      <c r="AN9" s="181"/>
      <c r="AO9" s="182"/>
      <c r="AP9" s="181" t="str">
        <f>IF(AJ9=" ","",AJ9*AM9)</f>
        <v/>
      </c>
      <c r="AQ9" s="181"/>
      <c r="AR9" s="182"/>
      <c r="AX9" s="104" t="s">
        <v>144</v>
      </c>
      <c r="AY9" s="104" t="s">
        <v>145</v>
      </c>
    </row>
    <row r="10" spans="1:57" ht="20.149999999999999" customHeight="1" x14ac:dyDescent="0.25">
      <c r="A10" s="274" t="str">
        <f>IF('Equip Sum'!A12&gt;0,'Equip Sum'!A12," ")</f>
        <v xml:space="preserve"> </v>
      </c>
      <c r="B10" s="275"/>
      <c r="C10" s="275"/>
      <c r="D10" s="275"/>
      <c r="E10" s="275"/>
      <c r="F10" s="275"/>
      <c r="G10" s="275"/>
      <c r="H10" s="275"/>
      <c r="I10" s="275"/>
      <c r="J10" s="275"/>
      <c r="K10" s="293" t="s">
        <v>194</v>
      </c>
      <c r="L10" s="189"/>
      <c r="M10" s="189"/>
      <c r="N10" s="67" t="s">
        <v>22</v>
      </c>
      <c r="O10" s="292" t="s">
        <v>194</v>
      </c>
      <c r="P10" s="287"/>
      <c r="Q10" s="287"/>
      <c r="R10" s="66" t="s">
        <v>22</v>
      </c>
      <c r="S10" s="286" t="s">
        <v>194</v>
      </c>
      <c r="T10" s="286"/>
      <c r="U10" s="286"/>
      <c r="V10" s="288" t="str">
        <f t="shared" ref="V10:V29" si="2">IF(AA10=" ","",K10*O10*S10/176)</f>
        <v/>
      </c>
      <c r="W10" s="288"/>
      <c r="X10" s="289"/>
      <c r="Y10" s="108"/>
      <c r="Z10" s="105">
        <f t="shared" si="0"/>
        <v>1</v>
      </c>
      <c r="AA10" s="285" t="str">
        <f>'Equip Sum'!J12</f>
        <v xml:space="preserve"> </v>
      </c>
      <c r="AB10" s="285"/>
      <c r="AC10" s="285"/>
      <c r="AD10" s="189" t="s">
        <v>194</v>
      </c>
      <c r="AE10" s="189"/>
      <c r="AF10" s="189"/>
      <c r="AG10" s="223" t="str">
        <f t="shared" ref="AG10:AG29" si="3">IF(AA10=" ","",IF(Z10&gt;1,(((Z10*V10)*AA10)+(AA10*AD10)),((V10+AD10)*AA10)))</f>
        <v/>
      </c>
      <c r="AH10" s="223"/>
      <c r="AI10" s="223"/>
      <c r="AJ10" s="284" t="str">
        <f>IF('Equip Sum'!J13&gt;0,'Equip Sum'!J13," ")</f>
        <v xml:space="preserve"> </v>
      </c>
      <c r="AK10" s="284"/>
      <c r="AL10" s="284"/>
      <c r="AM10" s="181" t="str">
        <f t="shared" si="1"/>
        <v xml:space="preserve"> </v>
      </c>
      <c r="AN10" s="181"/>
      <c r="AO10" s="182"/>
      <c r="AP10" s="181" t="str">
        <f>IF(AJ10=" ","",AJ10*AM10)</f>
        <v/>
      </c>
      <c r="AQ10" s="181"/>
      <c r="AR10" s="182"/>
      <c r="AX10" s="104" t="s">
        <v>146</v>
      </c>
      <c r="AY10" s="104">
        <v>1</v>
      </c>
    </row>
    <row r="11" spans="1:57" ht="20.149999999999999" customHeight="1" x14ac:dyDescent="0.25">
      <c r="A11" s="274" t="str">
        <f>IF('Equip Sum'!A14&gt;0,'Equip Sum'!A14," ")</f>
        <v xml:space="preserve"> </v>
      </c>
      <c r="B11" s="275"/>
      <c r="C11" s="275"/>
      <c r="D11" s="275"/>
      <c r="E11" s="275"/>
      <c r="F11" s="275"/>
      <c r="G11" s="275"/>
      <c r="H11" s="275"/>
      <c r="I11" s="275"/>
      <c r="J11" s="275"/>
      <c r="K11" s="189" t="s">
        <v>194</v>
      </c>
      <c r="L11" s="189"/>
      <c r="M11" s="189"/>
      <c r="N11" s="67" t="s">
        <v>22</v>
      </c>
      <c r="O11" s="287" t="s">
        <v>194</v>
      </c>
      <c r="P11" s="287"/>
      <c r="Q11" s="287"/>
      <c r="R11" s="66" t="s">
        <v>22</v>
      </c>
      <c r="S11" s="286" t="s">
        <v>194</v>
      </c>
      <c r="T11" s="286"/>
      <c r="U11" s="286"/>
      <c r="V11" s="288" t="str">
        <f t="shared" si="2"/>
        <v/>
      </c>
      <c r="W11" s="288"/>
      <c r="X11" s="289"/>
      <c r="Y11" s="108"/>
      <c r="Z11" s="105">
        <f t="shared" si="0"/>
        <v>1</v>
      </c>
      <c r="AA11" s="285" t="str">
        <f>'Equip Sum'!J14</f>
        <v xml:space="preserve"> </v>
      </c>
      <c r="AB11" s="285"/>
      <c r="AC11" s="285"/>
      <c r="AD11" s="189" t="s">
        <v>194</v>
      </c>
      <c r="AE11" s="189"/>
      <c r="AF11" s="189"/>
      <c r="AG11" s="223" t="str">
        <f t="shared" si="3"/>
        <v/>
      </c>
      <c r="AH11" s="223"/>
      <c r="AI11" s="223"/>
      <c r="AJ11" s="284" t="str">
        <f>IF('Equip Sum'!J15&gt;0,'Equip Sum'!J15," ")</f>
        <v xml:space="preserve"> </v>
      </c>
      <c r="AK11" s="284"/>
      <c r="AL11" s="284"/>
      <c r="AM11" s="181" t="str">
        <f t="shared" si="1"/>
        <v xml:space="preserve"> </v>
      </c>
      <c r="AN11" s="181"/>
      <c r="AO11" s="182"/>
      <c r="AP11" s="181" t="str">
        <f>IF(AJ11=" ","",AJ11*AM11)</f>
        <v/>
      </c>
      <c r="AQ11" s="181"/>
      <c r="AR11" s="182"/>
    </row>
    <row r="12" spans="1:57" ht="20.149999999999999" customHeight="1" x14ac:dyDescent="0.3">
      <c r="A12" s="274" t="str">
        <f>IF('Equip Sum'!A16&gt;0,'Equip Sum'!A16," ")</f>
        <v xml:space="preserve"> </v>
      </c>
      <c r="B12" s="275"/>
      <c r="C12" s="275"/>
      <c r="D12" s="275"/>
      <c r="E12" s="275"/>
      <c r="F12" s="275"/>
      <c r="G12" s="275"/>
      <c r="H12" s="275"/>
      <c r="I12" s="275"/>
      <c r="J12" s="275"/>
      <c r="K12" s="189" t="s">
        <v>194</v>
      </c>
      <c r="L12" s="189"/>
      <c r="M12" s="189"/>
      <c r="N12" s="67" t="s">
        <v>22</v>
      </c>
      <c r="O12" s="287" t="s">
        <v>194</v>
      </c>
      <c r="P12" s="287"/>
      <c r="Q12" s="287"/>
      <c r="R12" s="66" t="s">
        <v>22</v>
      </c>
      <c r="S12" s="286" t="s">
        <v>194</v>
      </c>
      <c r="T12" s="286"/>
      <c r="U12" s="286"/>
      <c r="V12" s="288" t="str">
        <f t="shared" si="2"/>
        <v/>
      </c>
      <c r="W12" s="288"/>
      <c r="X12" s="289"/>
      <c r="Y12" s="108"/>
      <c r="Z12" s="105">
        <f t="shared" si="0"/>
        <v>1</v>
      </c>
      <c r="AA12" s="285" t="str">
        <f>'Equip Sum'!J16</f>
        <v xml:space="preserve"> </v>
      </c>
      <c r="AB12" s="285"/>
      <c r="AC12" s="285"/>
      <c r="AD12" s="189" t="s">
        <v>194</v>
      </c>
      <c r="AE12" s="189"/>
      <c r="AF12" s="189"/>
      <c r="AG12" s="223" t="str">
        <f t="shared" si="3"/>
        <v/>
      </c>
      <c r="AH12" s="223"/>
      <c r="AI12" s="223"/>
      <c r="AJ12" s="284" t="str">
        <f>IF('Equip Sum'!J17&gt;0,'Equip Sum'!J17,"0")</f>
        <v xml:space="preserve"> </v>
      </c>
      <c r="AK12" s="284"/>
      <c r="AL12" s="284"/>
      <c r="AM12" s="181" t="str">
        <f t="shared" si="1"/>
        <v xml:space="preserve"> </v>
      </c>
      <c r="AN12" s="181"/>
      <c r="AO12" s="182"/>
      <c r="AP12" s="181" t="str">
        <f>IF(AJ12=" ","",AJ12*AM12)</f>
        <v/>
      </c>
      <c r="AQ12" s="181"/>
      <c r="AR12" s="182"/>
      <c r="AX12" s="102"/>
      <c r="AY12" s="109"/>
    </row>
    <row r="13" spans="1:57" ht="20.149999999999999" customHeight="1" x14ac:dyDescent="0.3">
      <c r="A13" s="274" t="str">
        <f>IF('Equip Sum'!A18&gt;0,'Equip Sum'!A18," ")</f>
        <v xml:space="preserve"> </v>
      </c>
      <c r="B13" s="275"/>
      <c r="C13" s="275"/>
      <c r="D13" s="275"/>
      <c r="E13" s="275"/>
      <c r="F13" s="275"/>
      <c r="G13" s="275"/>
      <c r="H13" s="275"/>
      <c r="I13" s="275"/>
      <c r="J13" s="275"/>
      <c r="K13" s="189">
        <v>0</v>
      </c>
      <c r="L13" s="189"/>
      <c r="M13" s="189"/>
      <c r="N13" s="67" t="s">
        <v>22</v>
      </c>
      <c r="O13" s="287"/>
      <c r="P13" s="287"/>
      <c r="Q13" s="287"/>
      <c r="R13" s="66" t="s">
        <v>22</v>
      </c>
      <c r="S13" s="286"/>
      <c r="T13" s="286"/>
      <c r="U13" s="286"/>
      <c r="V13" s="288" t="str">
        <f t="shared" si="2"/>
        <v/>
      </c>
      <c r="W13" s="288"/>
      <c r="X13" s="289"/>
      <c r="Y13" s="108"/>
      <c r="Z13" s="105">
        <f t="shared" si="0"/>
        <v>1</v>
      </c>
      <c r="AA13" s="285" t="str">
        <f>'Equip Sum'!J18</f>
        <v xml:space="preserve"> </v>
      </c>
      <c r="AB13" s="285"/>
      <c r="AC13" s="285"/>
      <c r="AD13" s="189"/>
      <c r="AE13" s="189"/>
      <c r="AF13" s="189"/>
      <c r="AG13" s="223" t="str">
        <f t="shared" si="3"/>
        <v/>
      </c>
      <c r="AH13" s="223"/>
      <c r="AI13" s="223"/>
      <c r="AJ13" s="284" t="str">
        <f>IF('Equip Sum'!J19&gt;0,'Equip Sum'!J19," ")</f>
        <v xml:space="preserve"> </v>
      </c>
      <c r="AK13" s="284"/>
      <c r="AL13" s="284"/>
      <c r="AM13" s="181" t="str">
        <f t="shared" si="1"/>
        <v xml:space="preserve"> </v>
      </c>
      <c r="AN13" s="181"/>
      <c r="AO13" s="182"/>
      <c r="AP13" s="181" t="str">
        <f t="shared" ref="AP13:AP29" si="4">IF(AJ13=" ","",AJ13*AM13)</f>
        <v/>
      </c>
      <c r="AQ13" s="181"/>
      <c r="AR13" s="182"/>
      <c r="AX13" s="102"/>
      <c r="AY13" s="110" t="str">
        <f>IF(AY12="","",IF(AY12&lt;=8,2,IF(AY12&gt;176,1,(2.048-(AY12/168)))))</f>
        <v/>
      </c>
    </row>
    <row r="14" spans="1:57" ht="20.149999999999999" customHeight="1" x14ac:dyDescent="0.25">
      <c r="A14" s="274" t="str">
        <f>IF('Equip Sum'!A20&gt;0,'Equip Sum'!A20," ")</f>
        <v xml:space="preserve"> </v>
      </c>
      <c r="B14" s="275"/>
      <c r="C14" s="275"/>
      <c r="D14" s="275"/>
      <c r="E14" s="275"/>
      <c r="F14" s="275"/>
      <c r="G14" s="275"/>
      <c r="H14" s="275"/>
      <c r="I14" s="275"/>
      <c r="J14" s="275"/>
      <c r="K14" s="189">
        <v>0</v>
      </c>
      <c r="L14" s="189"/>
      <c r="M14" s="189"/>
      <c r="N14" s="67" t="s">
        <v>22</v>
      </c>
      <c r="O14" s="287"/>
      <c r="P14" s="287"/>
      <c r="Q14" s="287"/>
      <c r="R14" s="66" t="s">
        <v>22</v>
      </c>
      <c r="S14" s="286"/>
      <c r="T14" s="286"/>
      <c r="U14" s="286"/>
      <c r="V14" s="288" t="str">
        <f t="shared" si="2"/>
        <v/>
      </c>
      <c r="W14" s="288"/>
      <c r="X14" s="289"/>
      <c r="Y14" s="108"/>
      <c r="Z14" s="105">
        <f t="shared" si="0"/>
        <v>1</v>
      </c>
      <c r="AA14" s="285" t="str">
        <f>'Equip Sum'!J20</f>
        <v xml:space="preserve"> </v>
      </c>
      <c r="AB14" s="285"/>
      <c r="AC14" s="285"/>
      <c r="AD14" s="189"/>
      <c r="AE14" s="189"/>
      <c r="AF14" s="189"/>
      <c r="AG14" s="223" t="str">
        <f t="shared" si="3"/>
        <v/>
      </c>
      <c r="AH14" s="223"/>
      <c r="AI14" s="223"/>
      <c r="AJ14" s="284" t="str">
        <f>IF('Equip Sum'!J21&gt;0,'Equip Sum'!J21," ")</f>
        <v xml:space="preserve"> </v>
      </c>
      <c r="AK14" s="284"/>
      <c r="AL14" s="284"/>
      <c r="AM14" s="181" t="str">
        <f t="shared" si="1"/>
        <v xml:space="preserve"> </v>
      </c>
      <c r="AN14" s="181"/>
      <c r="AO14" s="182"/>
      <c r="AP14" s="181" t="str">
        <f t="shared" si="4"/>
        <v/>
      </c>
      <c r="AQ14" s="181"/>
      <c r="AR14" s="182"/>
      <c r="AY14" s="103"/>
    </row>
    <row r="15" spans="1:57" ht="20.149999999999999" customHeight="1" x14ac:dyDescent="0.25">
      <c r="A15" s="274" t="str">
        <f>IF('Equip Sum'!A22&gt;0,'Equip Sum'!A22," ")</f>
        <v xml:space="preserve"> </v>
      </c>
      <c r="B15" s="275"/>
      <c r="C15" s="275"/>
      <c r="D15" s="275"/>
      <c r="E15" s="275"/>
      <c r="F15" s="275"/>
      <c r="G15" s="275"/>
      <c r="H15" s="275"/>
      <c r="I15" s="275"/>
      <c r="J15" s="275"/>
      <c r="K15" s="189">
        <v>0</v>
      </c>
      <c r="L15" s="189"/>
      <c r="M15" s="189"/>
      <c r="N15" s="67" t="s">
        <v>22</v>
      </c>
      <c r="O15" s="287"/>
      <c r="P15" s="287"/>
      <c r="Q15" s="287"/>
      <c r="R15" s="66" t="s">
        <v>22</v>
      </c>
      <c r="S15" s="286"/>
      <c r="T15" s="286"/>
      <c r="U15" s="286"/>
      <c r="V15" s="288" t="str">
        <f t="shared" si="2"/>
        <v/>
      </c>
      <c r="W15" s="288"/>
      <c r="X15" s="289"/>
      <c r="Y15" s="108"/>
      <c r="Z15" s="105">
        <f t="shared" si="0"/>
        <v>1</v>
      </c>
      <c r="AA15" s="285" t="str">
        <f>'Equip Sum'!J22</f>
        <v xml:space="preserve"> </v>
      </c>
      <c r="AB15" s="285"/>
      <c r="AC15" s="285"/>
      <c r="AD15" s="189"/>
      <c r="AE15" s="189"/>
      <c r="AF15" s="189"/>
      <c r="AG15" s="223" t="str">
        <f t="shared" si="3"/>
        <v/>
      </c>
      <c r="AH15" s="223"/>
      <c r="AI15" s="223"/>
      <c r="AJ15" s="284" t="str">
        <f>IF('Equip Sum'!J23&gt;0,'Equip Sum'!J23," ")</f>
        <v xml:space="preserve"> </v>
      </c>
      <c r="AK15" s="284"/>
      <c r="AL15" s="284"/>
      <c r="AM15" s="181" t="str">
        <f t="shared" si="1"/>
        <v xml:space="preserve"> </v>
      </c>
      <c r="AN15" s="181"/>
      <c r="AO15" s="182"/>
      <c r="AP15" s="181" t="str">
        <f t="shared" si="4"/>
        <v/>
      </c>
      <c r="AQ15" s="181"/>
      <c r="AR15" s="182"/>
      <c r="AY15" s="38"/>
    </row>
    <row r="16" spans="1:57" ht="20.149999999999999" customHeight="1" x14ac:dyDescent="0.25">
      <c r="A16" s="274" t="str">
        <f>IF('Equip Sum'!A24&gt;0,'Equip Sum'!A24," ")</f>
        <v xml:space="preserve"> </v>
      </c>
      <c r="B16" s="275"/>
      <c r="C16" s="275"/>
      <c r="D16" s="275"/>
      <c r="E16" s="275"/>
      <c r="F16" s="275"/>
      <c r="G16" s="275"/>
      <c r="H16" s="275"/>
      <c r="I16" s="275"/>
      <c r="J16" s="275"/>
      <c r="K16" s="189">
        <v>0</v>
      </c>
      <c r="L16" s="189"/>
      <c r="M16" s="189"/>
      <c r="N16" s="67" t="s">
        <v>22</v>
      </c>
      <c r="O16" s="287"/>
      <c r="P16" s="287"/>
      <c r="Q16" s="287"/>
      <c r="R16" s="66" t="s">
        <v>22</v>
      </c>
      <c r="S16" s="286"/>
      <c r="T16" s="286"/>
      <c r="U16" s="286"/>
      <c r="V16" s="288" t="str">
        <f t="shared" si="2"/>
        <v/>
      </c>
      <c r="W16" s="288"/>
      <c r="X16" s="289"/>
      <c r="Y16" s="108"/>
      <c r="Z16" s="105">
        <f t="shared" si="0"/>
        <v>1</v>
      </c>
      <c r="AA16" s="285" t="str">
        <f>'Equip Sum'!J24</f>
        <v xml:space="preserve"> </v>
      </c>
      <c r="AB16" s="285"/>
      <c r="AC16" s="285"/>
      <c r="AD16" s="189"/>
      <c r="AE16" s="189"/>
      <c r="AF16" s="189"/>
      <c r="AG16" s="223" t="str">
        <f t="shared" si="3"/>
        <v/>
      </c>
      <c r="AH16" s="223"/>
      <c r="AI16" s="223"/>
      <c r="AJ16" s="284" t="str">
        <f>IF('Equip Sum'!J25&gt;0,'Equip Sum'!J25," ")</f>
        <v xml:space="preserve"> </v>
      </c>
      <c r="AK16" s="284"/>
      <c r="AL16" s="284"/>
      <c r="AM16" s="181" t="str">
        <f t="shared" si="1"/>
        <v xml:space="preserve"> </v>
      </c>
      <c r="AN16" s="181"/>
      <c r="AO16" s="182"/>
      <c r="AP16" s="181" t="str">
        <f t="shared" si="4"/>
        <v/>
      </c>
      <c r="AQ16" s="181"/>
      <c r="AR16" s="182"/>
    </row>
    <row r="17" spans="1:44" ht="20.149999999999999" customHeight="1" x14ac:dyDescent="0.25">
      <c r="A17" s="274" t="str">
        <f>IF('Equip Sum'!A26&gt;0,'Equip Sum'!A26," ")</f>
        <v xml:space="preserve"> </v>
      </c>
      <c r="B17" s="275"/>
      <c r="C17" s="275"/>
      <c r="D17" s="275"/>
      <c r="E17" s="275"/>
      <c r="F17" s="275"/>
      <c r="G17" s="275"/>
      <c r="H17" s="275"/>
      <c r="I17" s="275"/>
      <c r="J17" s="275"/>
      <c r="K17" s="189">
        <v>0</v>
      </c>
      <c r="L17" s="189"/>
      <c r="M17" s="189"/>
      <c r="N17" s="67" t="s">
        <v>22</v>
      </c>
      <c r="O17" s="287"/>
      <c r="P17" s="287"/>
      <c r="Q17" s="287"/>
      <c r="R17" s="66" t="s">
        <v>22</v>
      </c>
      <c r="S17" s="286"/>
      <c r="T17" s="286"/>
      <c r="U17" s="286"/>
      <c r="V17" s="288" t="str">
        <f t="shared" si="2"/>
        <v/>
      </c>
      <c r="W17" s="288"/>
      <c r="X17" s="289"/>
      <c r="Y17" s="108"/>
      <c r="Z17" s="105">
        <f t="shared" si="0"/>
        <v>1</v>
      </c>
      <c r="AA17" s="285" t="str">
        <f>'Equip Sum'!J26</f>
        <v xml:space="preserve"> </v>
      </c>
      <c r="AB17" s="285"/>
      <c r="AC17" s="285"/>
      <c r="AD17" s="189"/>
      <c r="AE17" s="153"/>
      <c r="AF17" s="153"/>
      <c r="AG17" s="223" t="str">
        <f t="shared" si="3"/>
        <v/>
      </c>
      <c r="AH17" s="223"/>
      <c r="AI17" s="223"/>
      <c r="AJ17" s="284" t="str">
        <f>IF('Equip Sum'!J27&gt;0,'Equip Sum'!J27," ")</f>
        <v xml:space="preserve"> </v>
      </c>
      <c r="AK17" s="284"/>
      <c r="AL17" s="284"/>
      <c r="AM17" s="181" t="str">
        <f t="shared" si="1"/>
        <v xml:space="preserve"> </v>
      </c>
      <c r="AN17" s="181"/>
      <c r="AO17" s="182"/>
      <c r="AP17" s="181" t="str">
        <f t="shared" si="4"/>
        <v/>
      </c>
      <c r="AQ17" s="181"/>
      <c r="AR17" s="182"/>
    </row>
    <row r="18" spans="1:44" ht="20.149999999999999" customHeight="1" x14ac:dyDescent="0.25">
      <c r="A18" s="274" t="str">
        <f>IF('Equip Sum'!A28&gt;0,'Equip Sum'!A28," ")</f>
        <v xml:space="preserve"> </v>
      </c>
      <c r="B18" s="275"/>
      <c r="C18" s="275"/>
      <c r="D18" s="275"/>
      <c r="E18" s="275"/>
      <c r="F18" s="275"/>
      <c r="G18" s="275"/>
      <c r="H18" s="275"/>
      <c r="I18" s="275"/>
      <c r="J18" s="275"/>
      <c r="K18" s="189">
        <v>0</v>
      </c>
      <c r="L18" s="189"/>
      <c r="M18" s="189"/>
      <c r="N18" s="67" t="s">
        <v>22</v>
      </c>
      <c r="O18" s="287"/>
      <c r="P18" s="287"/>
      <c r="Q18" s="287"/>
      <c r="R18" s="66" t="s">
        <v>22</v>
      </c>
      <c r="S18" s="286"/>
      <c r="T18" s="286"/>
      <c r="U18" s="286"/>
      <c r="V18" s="288" t="str">
        <f t="shared" si="2"/>
        <v/>
      </c>
      <c r="W18" s="288"/>
      <c r="X18" s="289"/>
      <c r="Y18" s="108"/>
      <c r="Z18" s="105">
        <f t="shared" si="0"/>
        <v>1</v>
      </c>
      <c r="AA18" s="285" t="str">
        <f>'Equip Sum'!J28</f>
        <v xml:space="preserve"> </v>
      </c>
      <c r="AB18" s="285"/>
      <c r="AC18" s="285"/>
      <c r="AD18" s="189"/>
      <c r="AE18" s="153"/>
      <c r="AF18" s="153"/>
      <c r="AG18" s="223" t="str">
        <f t="shared" si="3"/>
        <v/>
      </c>
      <c r="AH18" s="223"/>
      <c r="AI18" s="223"/>
      <c r="AJ18" s="284" t="str">
        <f>IF('Equip Sum'!J29&gt;0,'Equip Sum'!J29," ")</f>
        <v xml:space="preserve"> </v>
      </c>
      <c r="AK18" s="284"/>
      <c r="AL18" s="284"/>
      <c r="AM18" s="181" t="str">
        <f t="shared" si="1"/>
        <v xml:space="preserve"> </v>
      </c>
      <c r="AN18" s="181"/>
      <c r="AO18" s="182"/>
      <c r="AP18" s="181" t="str">
        <f t="shared" si="4"/>
        <v/>
      </c>
      <c r="AQ18" s="181"/>
      <c r="AR18" s="182"/>
    </row>
    <row r="19" spans="1:44" ht="20.149999999999999" customHeight="1" x14ac:dyDescent="0.25">
      <c r="A19" s="274" t="str">
        <f>IF('Equip Sum'!A30&gt;0,'Equip Sum'!A30," ")</f>
        <v xml:space="preserve"> </v>
      </c>
      <c r="B19" s="275"/>
      <c r="C19" s="275"/>
      <c r="D19" s="275"/>
      <c r="E19" s="275"/>
      <c r="F19" s="275"/>
      <c r="G19" s="275"/>
      <c r="H19" s="275"/>
      <c r="I19" s="275"/>
      <c r="J19" s="275"/>
      <c r="K19" s="189">
        <v>0</v>
      </c>
      <c r="L19" s="189"/>
      <c r="M19" s="189"/>
      <c r="N19" s="67" t="s">
        <v>22</v>
      </c>
      <c r="O19" s="287"/>
      <c r="P19" s="287"/>
      <c r="Q19" s="287"/>
      <c r="R19" s="66" t="s">
        <v>22</v>
      </c>
      <c r="S19" s="286"/>
      <c r="T19" s="286"/>
      <c r="U19" s="286"/>
      <c r="V19" s="288" t="str">
        <f t="shared" si="2"/>
        <v/>
      </c>
      <c r="W19" s="288"/>
      <c r="X19" s="289"/>
      <c r="Y19" s="108"/>
      <c r="Z19" s="105">
        <f t="shared" si="0"/>
        <v>1</v>
      </c>
      <c r="AA19" s="285" t="str">
        <f>'Equip Sum'!J30</f>
        <v xml:space="preserve"> </v>
      </c>
      <c r="AB19" s="285"/>
      <c r="AC19" s="285"/>
      <c r="AD19" s="189"/>
      <c r="AE19" s="153"/>
      <c r="AF19" s="153"/>
      <c r="AG19" s="223" t="str">
        <f t="shared" si="3"/>
        <v/>
      </c>
      <c r="AH19" s="223"/>
      <c r="AI19" s="223"/>
      <c r="AJ19" s="284" t="str">
        <f>IF('Equip Sum'!J31&gt;0,'Equip Sum'!J31," ")</f>
        <v xml:space="preserve"> </v>
      </c>
      <c r="AK19" s="284"/>
      <c r="AL19" s="284"/>
      <c r="AM19" s="181" t="str">
        <f t="shared" si="1"/>
        <v xml:space="preserve"> </v>
      </c>
      <c r="AN19" s="181"/>
      <c r="AO19" s="182"/>
      <c r="AP19" s="181" t="str">
        <f t="shared" si="4"/>
        <v/>
      </c>
      <c r="AQ19" s="181"/>
      <c r="AR19" s="182"/>
    </row>
    <row r="20" spans="1:44" ht="20.149999999999999" customHeight="1" x14ac:dyDescent="0.25">
      <c r="A20" s="274" t="str">
        <f>IF('Equip Sum'!A32&gt;0,'Equip Sum'!A32," ")</f>
        <v xml:space="preserve"> </v>
      </c>
      <c r="B20" s="275"/>
      <c r="C20" s="275"/>
      <c r="D20" s="275"/>
      <c r="E20" s="275"/>
      <c r="F20" s="275"/>
      <c r="G20" s="275"/>
      <c r="H20" s="275"/>
      <c r="I20" s="275"/>
      <c r="J20" s="275"/>
      <c r="K20" s="189">
        <v>0</v>
      </c>
      <c r="L20" s="189"/>
      <c r="M20" s="189"/>
      <c r="N20" s="67" t="s">
        <v>22</v>
      </c>
      <c r="O20" s="287"/>
      <c r="P20" s="287"/>
      <c r="Q20" s="287"/>
      <c r="R20" s="66" t="s">
        <v>22</v>
      </c>
      <c r="S20" s="286"/>
      <c r="T20" s="286"/>
      <c r="U20" s="286"/>
      <c r="V20" s="288" t="str">
        <f t="shared" si="2"/>
        <v/>
      </c>
      <c r="W20" s="288"/>
      <c r="X20" s="289"/>
      <c r="Y20" s="108"/>
      <c r="Z20" s="105">
        <f t="shared" si="0"/>
        <v>1</v>
      </c>
      <c r="AA20" s="285" t="str">
        <f>'Equip Sum'!J32</f>
        <v xml:space="preserve"> </v>
      </c>
      <c r="AB20" s="285"/>
      <c r="AC20" s="285"/>
      <c r="AD20" s="189"/>
      <c r="AE20" s="153"/>
      <c r="AF20" s="153"/>
      <c r="AG20" s="223" t="str">
        <f t="shared" si="3"/>
        <v/>
      </c>
      <c r="AH20" s="223"/>
      <c r="AI20" s="223"/>
      <c r="AJ20" s="284" t="str">
        <f>IF('Equip Sum'!J33&gt;0,'Equip Sum'!J33," ")</f>
        <v xml:space="preserve"> </v>
      </c>
      <c r="AK20" s="284"/>
      <c r="AL20" s="284"/>
      <c r="AM20" s="181" t="str">
        <f t="shared" si="1"/>
        <v xml:space="preserve"> </v>
      </c>
      <c r="AN20" s="181"/>
      <c r="AO20" s="182"/>
      <c r="AP20" s="181" t="str">
        <f t="shared" si="4"/>
        <v/>
      </c>
      <c r="AQ20" s="181"/>
      <c r="AR20" s="182"/>
    </row>
    <row r="21" spans="1:44" ht="20.149999999999999" customHeight="1" x14ac:dyDescent="0.25">
      <c r="A21" s="274" t="str">
        <f>IF('Equip Sum'!A34&gt;0,'Equip Sum'!A34," ")</f>
        <v xml:space="preserve"> </v>
      </c>
      <c r="B21" s="275"/>
      <c r="C21" s="275"/>
      <c r="D21" s="275"/>
      <c r="E21" s="275"/>
      <c r="F21" s="275"/>
      <c r="G21" s="275"/>
      <c r="H21" s="275"/>
      <c r="I21" s="275"/>
      <c r="J21" s="275"/>
      <c r="K21" s="189">
        <v>0</v>
      </c>
      <c r="L21" s="189"/>
      <c r="M21" s="189"/>
      <c r="N21" s="67" t="s">
        <v>22</v>
      </c>
      <c r="O21" s="287"/>
      <c r="P21" s="287"/>
      <c r="Q21" s="287"/>
      <c r="R21" s="66" t="s">
        <v>22</v>
      </c>
      <c r="S21" s="286"/>
      <c r="T21" s="286"/>
      <c r="U21" s="286"/>
      <c r="V21" s="288" t="str">
        <f t="shared" si="2"/>
        <v/>
      </c>
      <c r="W21" s="288"/>
      <c r="X21" s="289"/>
      <c r="Y21" s="108"/>
      <c r="Z21" s="105">
        <f t="shared" si="0"/>
        <v>1</v>
      </c>
      <c r="AA21" s="285" t="str">
        <f>'Equip Sum'!J34</f>
        <v xml:space="preserve"> </v>
      </c>
      <c r="AB21" s="285"/>
      <c r="AC21" s="285"/>
      <c r="AD21" s="189"/>
      <c r="AE21" s="153"/>
      <c r="AF21" s="153"/>
      <c r="AG21" s="223" t="str">
        <f t="shared" si="3"/>
        <v/>
      </c>
      <c r="AH21" s="223"/>
      <c r="AI21" s="223"/>
      <c r="AJ21" s="284" t="str">
        <f>IF('Equip Sum'!J35&gt;0,'Equip Sum'!J35," ")</f>
        <v xml:space="preserve"> </v>
      </c>
      <c r="AK21" s="284"/>
      <c r="AL21" s="284"/>
      <c r="AM21" s="181" t="str">
        <f t="shared" si="1"/>
        <v xml:space="preserve"> </v>
      </c>
      <c r="AN21" s="181"/>
      <c r="AO21" s="182"/>
      <c r="AP21" s="181" t="str">
        <f t="shared" si="4"/>
        <v/>
      </c>
      <c r="AQ21" s="181"/>
      <c r="AR21" s="182"/>
    </row>
    <row r="22" spans="1:44" ht="20.149999999999999" customHeight="1" x14ac:dyDescent="0.25">
      <c r="A22" s="274" t="str">
        <f>IF('Equip Sum'!A36&gt;0,'Equip Sum'!A36," ")</f>
        <v xml:space="preserve"> </v>
      </c>
      <c r="B22" s="275"/>
      <c r="C22" s="275"/>
      <c r="D22" s="275"/>
      <c r="E22" s="275"/>
      <c r="F22" s="275"/>
      <c r="G22" s="275"/>
      <c r="H22" s="275"/>
      <c r="I22" s="275"/>
      <c r="J22" s="275"/>
      <c r="K22" s="189">
        <v>0</v>
      </c>
      <c r="L22" s="189"/>
      <c r="M22" s="189"/>
      <c r="N22" s="67" t="s">
        <v>22</v>
      </c>
      <c r="O22" s="287"/>
      <c r="P22" s="287"/>
      <c r="Q22" s="287"/>
      <c r="R22" s="66" t="s">
        <v>22</v>
      </c>
      <c r="S22" s="286"/>
      <c r="T22" s="286"/>
      <c r="U22" s="286"/>
      <c r="V22" s="288" t="str">
        <f t="shared" si="2"/>
        <v/>
      </c>
      <c r="W22" s="288"/>
      <c r="X22" s="289"/>
      <c r="Y22" s="108"/>
      <c r="Z22" s="105">
        <f t="shared" si="0"/>
        <v>1</v>
      </c>
      <c r="AA22" s="285" t="str">
        <f>'Equip Sum'!J36</f>
        <v xml:space="preserve"> </v>
      </c>
      <c r="AB22" s="285"/>
      <c r="AC22" s="285"/>
      <c r="AD22" s="189"/>
      <c r="AE22" s="153"/>
      <c r="AF22" s="153"/>
      <c r="AG22" s="223" t="str">
        <f t="shared" si="3"/>
        <v/>
      </c>
      <c r="AH22" s="223"/>
      <c r="AI22" s="223"/>
      <c r="AJ22" s="284" t="str">
        <f>IF('Equip Sum'!J37&gt;0,'Equip Sum'!J37," ")</f>
        <v xml:space="preserve"> </v>
      </c>
      <c r="AK22" s="284"/>
      <c r="AL22" s="284"/>
      <c r="AM22" s="181" t="str">
        <f t="shared" si="1"/>
        <v xml:space="preserve"> </v>
      </c>
      <c r="AN22" s="181"/>
      <c r="AO22" s="182"/>
      <c r="AP22" s="181" t="str">
        <f t="shared" si="4"/>
        <v/>
      </c>
      <c r="AQ22" s="181"/>
      <c r="AR22" s="182"/>
    </row>
    <row r="23" spans="1:44" ht="20.149999999999999" customHeight="1" x14ac:dyDescent="0.25">
      <c r="A23" s="274" t="str">
        <f>IF('Equip Sum'!A38&gt;0,'Equip Sum'!A38," ")</f>
        <v xml:space="preserve"> </v>
      </c>
      <c r="B23" s="275"/>
      <c r="C23" s="275"/>
      <c r="D23" s="275"/>
      <c r="E23" s="275"/>
      <c r="F23" s="275"/>
      <c r="G23" s="275"/>
      <c r="H23" s="275"/>
      <c r="I23" s="275"/>
      <c r="J23" s="275"/>
      <c r="K23" s="189">
        <v>0</v>
      </c>
      <c r="L23" s="189"/>
      <c r="M23" s="189"/>
      <c r="N23" s="67" t="s">
        <v>22</v>
      </c>
      <c r="O23" s="287"/>
      <c r="P23" s="287"/>
      <c r="Q23" s="287"/>
      <c r="R23" s="66" t="s">
        <v>22</v>
      </c>
      <c r="S23" s="286"/>
      <c r="T23" s="286"/>
      <c r="U23" s="286"/>
      <c r="V23" s="288" t="str">
        <f t="shared" si="2"/>
        <v/>
      </c>
      <c r="W23" s="288"/>
      <c r="X23" s="289"/>
      <c r="Y23" s="108"/>
      <c r="Z23" s="105">
        <f t="shared" si="0"/>
        <v>1</v>
      </c>
      <c r="AA23" s="285" t="str">
        <f>'Equip Sum'!J38</f>
        <v xml:space="preserve"> </v>
      </c>
      <c r="AB23" s="285"/>
      <c r="AC23" s="285"/>
      <c r="AD23" s="189"/>
      <c r="AE23" s="153"/>
      <c r="AF23" s="153"/>
      <c r="AG23" s="223" t="str">
        <f t="shared" si="3"/>
        <v/>
      </c>
      <c r="AH23" s="223"/>
      <c r="AI23" s="223"/>
      <c r="AJ23" s="284" t="str">
        <f>IF('Equip Sum'!J39&gt;0,'Equip Sum'!J39," ")</f>
        <v xml:space="preserve"> </v>
      </c>
      <c r="AK23" s="284"/>
      <c r="AL23" s="284"/>
      <c r="AM23" s="181" t="str">
        <f t="shared" si="1"/>
        <v xml:space="preserve"> </v>
      </c>
      <c r="AN23" s="181"/>
      <c r="AO23" s="182"/>
      <c r="AP23" s="181" t="str">
        <f t="shared" si="4"/>
        <v/>
      </c>
      <c r="AQ23" s="181"/>
      <c r="AR23" s="182"/>
    </row>
    <row r="24" spans="1:44" ht="20.149999999999999" customHeight="1" x14ac:dyDescent="0.25">
      <c r="A24" s="274" t="str">
        <f>IF('Equip Sum'!A40&gt;0,'Equip Sum'!A40," ")</f>
        <v xml:space="preserve"> </v>
      </c>
      <c r="B24" s="275"/>
      <c r="C24" s="275"/>
      <c r="D24" s="275"/>
      <c r="E24" s="275"/>
      <c r="F24" s="275"/>
      <c r="G24" s="275"/>
      <c r="H24" s="275"/>
      <c r="I24" s="275"/>
      <c r="J24" s="275"/>
      <c r="K24" s="189">
        <v>0</v>
      </c>
      <c r="L24" s="189"/>
      <c r="M24" s="189"/>
      <c r="N24" s="67" t="s">
        <v>22</v>
      </c>
      <c r="O24" s="287"/>
      <c r="P24" s="287"/>
      <c r="Q24" s="287"/>
      <c r="R24" s="66" t="s">
        <v>22</v>
      </c>
      <c r="S24" s="286"/>
      <c r="T24" s="286"/>
      <c r="U24" s="286"/>
      <c r="V24" s="288" t="str">
        <f t="shared" si="2"/>
        <v/>
      </c>
      <c r="W24" s="288"/>
      <c r="X24" s="289"/>
      <c r="Y24" s="108"/>
      <c r="Z24" s="105">
        <f t="shared" si="0"/>
        <v>1</v>
      </c>
      <c r="AA24" s="285" t="str">
        <f>'Equip Sum'!J40</f>
        <v xml:space="preserve"> </v>
      </c>
      <c r="AB24" s="285"/>
      <c r="AC24" s="285"/>
      <c r="AD24" s="189"/>
      <c r="AE24" s="153"/>
      <c r="AF24" s="153"/>
      <c r="AG24" s="223" t="str">
        <f t="shared" si="3"/>
        <v/>
      </c>
      <c r="AH24" s="223"/>
      <c r="AI24" s="223"/>
      <c r="AJ24" s="284" t="str">
        <f>IF('Equip Sum'!J41&gt;0,'Equip Sum'!J41," ")</f>
        <v xml:space="preserve"> </v>
      </c>
      <c r="AK24" s="284"/>
      <c r="AL24" s="284"/>
      <c r="AM24" s="181" t="str">
        <f t="shared" si="1"/>
        <v xml:space="preserve"> </v>
      </c>
      <c r="AN24" s="181"/>
      <c r="AO24" s="182"/>
      <c r="AP24" s="181" t="str">
        <f t="shared" si="4"/>
        <v/>
      </c>
      <c r="AQ24" s="181"/>
      <c r="AR24" s="182"/>
    </row>
    <row r="25" spans="1:44" ht="20.149999999999999" customHeight="1" x14ac:dyDescent="0.25">
      <c r="A25" s="274" t="str">
        <f>IF('Equip Sum'!A42&gt;0,'Equip Sum'!A42," ")</f>
        <v xml:space="preserve"> </v>
      </c>
      <c r="B25" s="275"/>
      <c r="C25" s="275"/>
      <c r="D25" s="275"/>
      <c r="E25" s="275"/>
      <c r="F25" s="275"/>
      <c r="G25" s="275"/>
      <c r="H25" s="275"/>
      <c r="I25" s="275"/>
      <c r="J25" s="275"/>
      <c r="K25" s="189">
        <v>0</v>
      </c>
      <c r="L25" s="189"/>
      <c r="M25" s="189"/>
      <c r="N25" s="67" t="s">
        <v>22</v>
      </c>
      <c r="O25" s="287"/>
      <c r="P25" s="287"/>
      <c r="Q25" s="287"/>
      <c r="R25" s="66" t="s">
        <v>22</v>
      </c>
      <c r="S25" s="286"/>
      <c r="T25" s="286"/>
      <c r="U25" s="286"/>
      <c r="V25" s="288" t="str">
        <f t="shared" si="2"/>
        <v/>
      </c>
      <c r="W25" s="288"/>
      <c r="X25" s="289"/>
      <c r="Y25" s="108"/>
      <c r="Z25" s="105">
        <f t="shared" si="0"/>
        <v>1</v>
      </c>
      <c r="AA25" s="285" t="str">
        <f>'Equip Sum'!J42</f>
        <v xml:space="preserve"> </v>
      </c>
      <c r="AB25" s="285"/>
      <c r="AC25" s="285"/>
      <c r="AD25" s="189"/>
      <c r="AE25" s="153"/>
      <c r="AF25" s="153"/>
      <c r="AG25" s="223" t="str">
        <f t="shared" si="3"/>
        <v/>
      </c>
      <c r="AH25" s="223"/>
      <c r="AI25" s="223"/>
      <c r="AJ25" s="284" t="str">
        <f>IF('Equip Sum'!J43&gt;0,'Equip Sum'!J43," ")</f>
        <v xml:space="preserve"> </v>
      </c>
      <c r="AK25" s="284"/>
      <c r="AL25" s="284"/>
      <c r="AM25" s="181" t="str">
        <f t="shared" si="1"/>
        <v xml:space="preserve"> </v>
      </c>
      <c r="AN25" s="181"/>
      <c r="AO25" s="182"/>
      <c r="AP25" s="181" t="str">
        <f t="shared" si="4"/>
        <v/>
      </c>
      <c r="AQ25" s="181"/>
      <c r="AR25" s="182"/>
    </row>
    <row r="26" spans="1:44" ht="20.149999999999999" customHeight="1" x14ac:dyDescent="0.25">
      <c r="A26" s="274" t="str">
        <f>IF('Equip Sum'!A44&gt;0,'Equip Sum'!A44," ")</f>
        <v xml:space="preserve"> </v>
      </c>
      <c r="B26" s="275"/>
      <c r="C26" s="275"/>
      <c r="D26" s="275"/>
      <c r="E26" s="275"/>
      <c r="F26" s="275"/>
      <c r="G26" s="275"/>
      <c r="H26" s="275"/>
      <c r="I26" s="275"/>
      <c r="J26" s="275"/>
      <c r="K26" s="189">
        <v>0</v>
      </c>
      <c r="L26" s="189"/>
      <c r="M26" s="189"/>
      <c r="N26" s="67" t="s">
        <v>22</v>
      </c>
      <c r="O26" s="287"/>
      <c r="P26" s="287"/>
      <c r="Q26" s="287"/>
      <c r="R26" s="66" t="s">
        <v>22</v>
      </c>
      <c r="S26" s="286"/>
      <c r="T26" s="286"/>
      <c r="U26" s="286"/>
      <c r="V26" s="288" t="str">
        <f t="shared" si="2"/>
        <v/>
      </c>
      <c r="W26" s="288"/>
      <c r="X26" s="289"/>
      <c r="Y26" s="108"/>
      <c r="Z26" s="105">
        <f t="shared" si="0"/>
        <v>1</v>
      </c>
      <c r="AA26" s="285" t="str">
        <f>'Equip Sum'!J44</f>
        <v xml:space="preserve"> </v>
      </c>
      <c r="AB26" s="285"/>
      <c r="AC26" s="285"/>
      <c r="AD26" s="189"/>
      <c r="AE26" s="153"/>
      <c r="AF26" s="153"/>
      <c r="AG26" s="223" t="str">
        <f t="shared" si="3"/>
        <v/>
      </c>
      <c r="AH26" s="223"/>
      <c r="AI26" s="223"/>
      <c r="AJ26" s="284" t="str">
        <f>IF('Equip Sum'!J45&gt;0,'Equip Sum'!J45," ")</f>
        <v xml:space="preserve"> </v>
      </c>
      <c r="AK26" s="284"/>
      <c r="AL26" s="284"/>
      <c r="AM26" s="181" t="str">
        <f t="shared" si="1"/>
        <v xml:space="preserve"> </v>
      </c>
      <c r="AN26" s="181"/>
      <c r="AO26" s="182"/>
      <c r="AP26" s="181" t="str">
        <f t="shared" si="4"/>
        <v/>
      </c>
      <c r="AQ26" s="181"/>
      <c r="AR26" s="182"/>
    </row>
    <row r="27" spans="1:44" ht="20.149999999999999" customHeight="1" x14ac:dyDescent="0.25">
      <c r="A27" s="274" t="str">
        <f>IF('Equip Sum'!A46&gt;0,'Equip Sum'!A46," ")</f>
        <v xml:space="preserve"> </v>
      </c>
      <c r="B27" s="275"/>
      <c r="C27" s="275"/>
      <c r="D27" s="275"/>
      <c r="E27" s="275"/>
      <c r="F27" s="275"/>
      <c r="G27" s="275"/>
      <c r="H27" s="275"/>
      <c r="I27" s="275"/>
      <c r="J27" s="275"/>
      <c r="K27" s="189">
        <v>0</v>
      </c>
      <c r="L27" s="189"/>
      <c r="M27" s="189"/>
      <c r="N27" s="67" t="s">
        <v>22</v>
      </c>
      <c r="O27" s="287"/>
      <c r="P27" s="287"/>
      <c r="Q27" s="287"/>
      <c r="R27" s="66" t="s">
        <v>22</v>
      </c>
      <c r="S27" s="286"/>
      <c r="T27" s="286"/>
      <c r="U27" s="286"/>
      <c r="V27" s="288" t="str">
        <f t="shared" si="2"/>
        <v/>
      </c>
      <c r="W27" s="288"/>
      <c r="X27" s="289"/>
      <c r="Y27" s="108"/>
      <c r="Z27" s="105">
        <f t="shared" si="0"/>
        <v>1</v>
      </c>
      <c r="AA27" s="285" t="str">
        <f>'Equip Sum'!J46</f>
        <v xml:space="preserve"> </v>
      </c>
      <c r="AB27" s="285"/>
      <c r="AC27" s="285"/>
      <c r="AD27" s="189"/>
      <c r="AE27" s="153"/>
      <c r="AF27" s="153"/>
      <c r="AG27" s="223" t="str">
        <f t="shared" si="3"/>
        <v/>
      </c>
      <c r="AH27" s="223"/>
      <c r="AI27" s="223"/>
      <c r="AJ27" s="284" t="str">
        <f>IF('Equip Sum'!J47&gt;0,'Equip Sum'!J47," ")</f>
        <v xml:space="preserve"> </v>
      </c>
      <c r="AK27" s="284"/>
      <c r="AL27" s="284"/>
      <c r="AM27" s="181" t="str">
        <f t="shared" si="1"/>
        <v xml:space="preserve"> </v>
      </c>
      <c r="AN27" s="181"/>
      <c r="AO27" s="182"/>
      <c r="AP27" s="181" t="str">
        <f t="shared" si="4"/>
        <v/>
      </c>
      <c r="AQ27" s="181"/>
      <c r="AR27" s="182"/>
    </row>
    <row r="28" spans="1:44" ht="20.149999999999999" customHeight="1" x14ac:dyDescent="0.25">
      <c r="A28" s="274" t="str">
        <f>IF('Equip Sum'!A48&gt;0,'Equip Sum'!A48," ")</f>
        <v xml:space="preserve"> </v>
      </c>
      <c r="B28" s="275"/>
      <c r="C28" s="275"/>
      <c r="D28" s="275"/>
      <c r="E28" s="275"/>
      <c r="F28" s="275"/>
      <c r="G28" s="275"/>
      <c r="H28" s="275"/>
      <c r="I28" s="275"/>
      <c r="J28" s="275"/>
      <c r="K28" s="189">
        <v>0</v>
      </c>
      <c r="L28" s="189"/>
      <c r="M28" s="189"/>
      <c r="N28" s="67" t="s">
        <v>22</v>
      </c>
      <c r="O28" s="287"/>
      <c r="P28" s="287"/>
      <c r="Q28" s="287"/>
      <c r="R28" s="66" t="s">
        <v>22</v>
      </c>
      <c r="S28" s="286"/>
      <c r="T28" s="286"/>
      <c r="U28" s="286"/>
      <c r="V28" s="288" t="str">
        <f t="shared" si="2"/>
        <v/>
      </c>
      <c r="W28" s="288"/>
      <c r="X28" s="289"/>
      <c r="Y28" s="108"/>
      <c r="Z28" s="105">
        <f t="shared" si="0"/>
        <v>1</v>
      </c>
      <c r="AA28" s="285" t="str">
        <f>'Equip Sum'!J48</f>
        <v xml:space="preserve"> </v>
      </c>
      <c r="AB28" s="285"/>
      <c r="AC28" s="285"/>
      <c r="AD28" s="189"/>
      <c r="AE28" s="153"/>
      <c r="AF28" s="153"/>
      <c r="AG28" s="223" t="str">
        <f t="shared" si="3"/>
        <v/>
      </c>
      <c r="AH28" s="223"/>
      <c r="AI28" s="223"/>
      <c r="AJ28" s="284" t="str">
        <f>IF('Equip Sum'!J49&gt;0,'Equip Sum'!J49," ")</f>
        <v xml:space="preserve"> </v>
      </c>
      <c r="AK28" s="284"/>
      <c r="AL28" s="284"/>
      <c r="AM28" s="181" t="str">
        <f t="shared" si="1"/>
        <v xml:space="preserve"> </v>
      </c>
      <c r="AN28" s="181"/>
      <c r="AO28" s="182"/>
      <c r="AP28" s="181" t="str">
        <f t="shared" si="4"/>
        <v/>
      </c>
      <c r="AQ28" s="181"/>
      <c r="AR28" s="182"/>
    </row>
    <row r="29" spans="1:44" ht="20.149999999999999" customHeight="1" x14ac:dyDescent="0.25">
      <c r="A29" s="274" t="str">
        <f>IF('Equip Sum'!A50&gt;0,'Equip Sum'!A50," ")</f>
        <v xml:space="preserve"> </v>
      </c>
      <c r="B29" s="275"/>
      <c r="C29" s="275"/>
      <c r="D29" s="275"/>
      <c r="E29" s="275"/>
      <c r="F29" s="275"/>
      <c r="G29" s="275"/>
      <c r="H29" s="275"/>
      <c r="I29" s="275"/>
      <c r="J29" s="275"/>
      <c r="K29" s="189"/>
      <c r="L29" s="189"/>
      <c r="M29" s="189"/>
      <c r="N29" s="67" t="s">
        <v>22</v>
      </c>
      <c r="O29" s="287"/>
      <c r="P29" s="287"/>
      <c r="Q29" s="287"/>
      <c r="R29" s="66" t="s">
        <v>22</v>
      </c>
      <c r="S29" s="286"/>
      <c r="T29" s="286"/>
      <c r="U29" s="286"/>
      <c r="V29" s="288" t="str">
        <f t="shared" si="2"/>
        <v/>
      </c>
      <c r="W29" s="288"/>
      <c r="X29" s="289"/>
      <c r="Y29" s="108"/>
      <c r="Z29" s="105">
        <f t="shared" si="0"/>
        <v>1</v>
      </c>
      <c r="AA29" s="285" t="str">
        <f>'Equip Sum'!J50</f>
        <v xml:space="preserve"> </v>
      </c>
      <c r="AB29" s="285"/>
      <c r="AC29" s="285"/>
      <c r="AD29" s="189"/>
      <c r="AE29" s="153"/>
      <c r="AF29" s="153"/>
      <c r="AG29" s="223" t="str">
        <f t="shared" si="3"/>
        <v/>
      </c>
      <c r="AH29" s="223"/>
      <c r="AI29" s="223"/>
      <c r="AJ29" s="284" t="str">
        <f>IF('Equip Sum'!J51&gt;0,'Equip Sum'!J51," ")</f>
        <v xml:space="preserve"> </v>
      </c>
      <c r="AK29" s="284"/>
      <c r="AL29" s="284"/>
      <c r="AM29" s="181" t="str">
        <f t="shared" si="1"/>
        <v xml:space="preserve"> </v>
      </c>
      <c r="AN29" s="181"/>
      <c r="AO29" s="182"/>
      <c r="AP29" s="181" t="str">
        <f t="shared" si="4"/>
        <v/>
      </c>
      <c r="AQ29" s="181"/>
      <c r="AR29" s="182"/>
    </row>
    <row r="30" spans="1:44" ht="20.149999999999999" customHeight="1" x14ac:dyDescent="0.25">
      <c r="V30" s="68"/>
      <c r="W30" s="68" t="s">
        <v>31</v>
      </c>
      <c r="Z30" s="68"/>
      <c r="AB30" s="68"/>
      <c r="AC30" s="68"/>
      <c r="AD30" s="296" t="s">
        <v>32</v>
      </c>
      <c r="AE30" s="296"/>
      <c r="AF30" s="296"/>
      <c r="AG30" s="297">
        <f>SUM(AG8:AI29)</f>
        <v>0</v>
      </c>
      <c r="AH30" s="298"/>
      <c r="AI30" s="298"/>
      <c r="AJ30" s="295"/>
      <c r="AK30" s="295"/>
      <c r="AL30" s="295"/>
      <c r="AM30" s="296" t="s">
        <v>33</v>
      </c>
      <c r="AN30" s="296"/>
      <c r="AO30" s="296"/>
      <c r="AP30" s="294">
        <f>IF(V8&gt;0,SUM(AP8:AR29)," ")</f>
        <v>0</v>
      </c>
      <c r="AQ30" s="295"/>
      <c r="AR30" s="295"/>
    </row>
  </sheetData>
  <sheetProtection sheet="1" objects="1" scenarios="1" selectLockedCells="1"/>
  <mergeCells count="276">
    <mergeCell ref="K11:M11"/>
    <mergeCell ref="K12:M12"/>
    <mergeCell ref="K13:M13"/>
    <mergeCell ref="K14:M14"/>
    <mergeCell ref="O29:Q29"/>
    <mergeCell ref="O26:Q26"/>
    <mergeCell ref="O27:Q27"/>
    <mergeCell ref="O20:Q20"/>
    <mergeCell ref="O18:Q18"/>
    <mergeCell ref="K24:M24"/>
    <mergeCell ref="K25:M25"/>
    <mergeCell ref="K26:M26"/>
    <mergeCell ref="K27:M27"/>
    <mergeCell ref="K28:M28"/>
    <mergeCell ref="K29:M29"/>
    <mergeCell ref="K17:M17"/>
    <mergeCell ref="K18:M18"/>
    <mergeCell ref="K19:M19"/>
    <mergeCell ref="K20:M20"/>
    <mergeCell ref="O24:Q24"/>
    <mergeCell ref="O25:Q25"/>
    <mergeCell ref="K15:M15"/>
    <mergeCell ref="O11:Q11"/>
    <mergeCell ref="O16:Q16"/>
    <mergeCell ref="AM29:AO29"/>
    <mergeCell ref="AD29:AF29"/>
    <mergeCell ref="AG28:AI28"/>
    <mergeCell ref="AD28:AF28"/>
    <mergeCell ref="AP30:AR30"/>
    <mergeCell ref="AD30:AF30"/>
    <mergeCell ref="AG30:AI30"/>
    <mergeCell ref="K16:M16"/>
    <mergeCell ref="AM30:AO30"/>
    <mergeCell ref="AJ29:AL29"/>
    <mergeCell ref="AG29:AI29"/>
    <mergeCell ref="S29:U29"/>
    <mergeCell ref="V29:X29"/>
    <mergeCell ref="AP29:AR29"/>
    <mergeCell ref="AA29:AC29"/>
    <mergeCell ref="AA28:AC28"/>
    <mergeCell ref="S28:U28"/>
    <mergeCell ref="V28:X28"/>
    <mergeCell ref="AA27:AC27"/>
    <mergeCell ref="AA26:AC26"/>
    <mergeCell ref="AJ30:AL30"/>
    <mergeCell ref="AD26:AF26"/>
    <mergeCell ref="S26:U26"/>
    <mergeCell ref="V26:X26"/>
    <mergeCell ref="S27:U27"/>
    <mergeCell ref="V27:X27"/>
    <mergeCell ref="AD27:AF27"/>
    <mergeCell ref="AP27:AR27"/>
    <mergeCell ref="O28:Q28"/>
    <mergeCell ref="AJ26:AL26"/>
    <mergeCell ref="AM26:AO26"/>
    <mergeCell ref="AP26:AR26"/>
    <mergeCell ref="AJ27:AL27"/>
    <mergeCell ref="AM27:AO27"/>
    <mergeCell ref="AG27:AI27"/>
    <mergeCell ref="AG26:AI26"/>
    <mergeCell ref="AJ28:AL28"/>
    <mergeCell ref="AM28:AO28"/>
    <mergeCell ref="AP28:AR28"/>
    <mergeCell ref="S23:U23"/>
    <mergeCell ref="AJ23:AL23"/>
    <mergeCell ref="AM23:AO23"/>
    <mergeCell ref="V23:X23"/>
    <mergeCell ref="AA23:AC23"/>
    <mergeCell ref="AD23:AF23"/>
    <mergeCell ref="AP25:AR25"/>
    <mergeCell ref="AJ24:AL24"/>
    <mergeCell ref="AM24:AO24"/>
    <mergeCell ref="AP24:AR24"/>
    <mergeCell ref="AM25:AO25"/>
    <mergeCell ref="AA24:AC24"/>
    <mergeCell ref="AD24:AF24"/>
    <mergeCell ref="AG24:AI24"/>
    <mergeCell ref="S24:U24"/>
    <mergeCell ref="AG25:AI25"/>
    <mergeCell ref="S25:U25"/>
    <mergeCell ref="AJ25:AL25"/>
    <mergeCell ref="V25:X25"/>
    <mergeCell ref="AA25:AC25"/>
    <mergeCell ref="AD25:AF25"/>
    <mergeCell ref="V24:X24"/>
    <mergeCell ref="V22:X22"/>
    <mergeCell ref="K22:M22"/>
    <mergeCell ref="K23:M23"/>
    <mergeCell ref="AG21:AI21"/>
    <mergeCell ref="S21:U21"/>
    <mergeCell ref="AJ21:AL21"/>
    <mergeCell ref="O21:Q21"/>
    <mergeCell ref="K21:M21"/>
    <mergeCell ref="AP23:AR23"/>
    <mergeCell ref="AJ22:AL22"/>
    <mergeCell ref="AM22:AO22"/>
    <mergeCell ref="AP22:AR22"/>
    <mergeCell ref="AG22:AI22"/>
    <mergeCell ref="O22:Q22"/>
    <mergeCell ref="O23:Q23"/>
    <mergeCell ref="AA22:AC22"/>
    <mergeCell ref="AD22:AF22"/>
    <mergeCell ref="S22:U22"/>
    <mergeCell ref="AM21:AO21"/>
    <mergeCell ref="V21:X21"/>
    <mergeCell ref="AA21:AC21"/>
    <mergeCell ref="AD21:AF21"/>
    <mergeCell ref="AP21:AR21"/>
    <mergeCell ref="AG23:AI23"/>
    <mergeCell ref="AM20:AO20"/>
    <mergeCell ref="AP20:AR20"/>
    <mergeCell ref="AA20:AC20"/>
    <mergeCell ref="AD20:AF20"/>
    <mergeCell ref="AP19:AR19"/>
    <mergeCell ref="AJ18:AL18"/>
    <mergeCell ref="AM18:AO18"/>
    <mergeCell ref="AP18:AR18"/>
    <mergeCell ref="AG18:AI18"/>
    <mergeCell ref="AG20:AI20"/>
    <mergeCell ref="S20:U20"/>
    <mergeCell ref="V20:X20"/>
    <mergeCell ref="AG19:AI19"/>
    <mergeCell ref="S19:U19"/>
    <mergeCell ref="AJ19:AL19"/>
    <mergeCell ref="O19:Q19"/>
    <mergeCell ref="AA18:AC18"/>
    <mergeCell ref="AD18:AF18"/>
    <mergeCell ref="S18:U18"/>
    <mergeCell ref="V18:X18"/>
    <mergeCell ref="AJ20:AL20"/>
    <mergeCell ref="AP17:AR17"/>
    <mergeCell ref="AG17:AI17"/>
    <mergeCell ref="S17:U17"/>
    <mergeCell ref="AM19:AO19"/>
    <mergeCell ref="V19:X19"/>
    <mergeCell ref="AA19:AC19"/>
    <mergeCell ref="AD19:AF19"/>
    <mergeCell ref="AJ16:AL16"/>
    <mergeCell ref="AM16:AO16"/>
    <mergeCell ref="AP16:AR16"/>
    <mergeCell ref="O17:Q17"/>
    <mergeCell ref="AA16:AC16"/>
    <mergeCell ref="AD16:AF16"/>
    <mergeCell ref="AG16:AI16"/>
    <mergeCell ref="S16:U16"/>
    <mergeCell ref="V16:X16"/>
    <mergeCell ref="AJ17:AL17"/>
    <mergeCell ref="AM17:AO17"/>
    <mergeCell ref="V17:X17"/>
    <mergeCell ref="AA17:AC17"/>
    <mergeCell ref="AD17:AF17"/>
    <mergeCell ref="O14:Q14"/>
    <mergeCell ref="AG15:AI15"/>
    <mergeCell ref="S15:U15"/>
    <mergeCell ref="AJ15:AL15"/>
    <mergeCell ref="AM15:AO15"/>
    <mergeCell ref="AJ14:AL14"/>
    <mergeCell ref="AM14:AO14"/>
    <mergeCell ref="AP14:AR14"/>
    <mergeCell ref="AG14:AI14"/>
    <mergeCell ref="O15:Q15"/>
    <mergeCell ref="AA14:AC14"/>
    <mergeCell ref="AD14:AF14"/>
    <mergeCell ref="S14:U14"/>
    <mergeCell ref="V14:X14"/>
    <mergeCell ref="V15:X15"/>
    <mergeCell ref="AA15:AC15"/>
    <mergeCell ref="AD15:AF15"/>
    <mergeCell ref="AP15:AR15"/>
    <mergeCell ref="AP13:AR13"/>
    <mergeCell ref="AJ12:AL12"/>
    <mergeCell ref="AM12:AO12"/>
    <mergeCell ref="AP12:AR12"/>
    <mergeCell ref="AG13:AI13"/>
    <mergeCell ref="AJ13:AL13"/>
    <mergeCell ref="AM11:AO11"/>
    <mergeCell ref="O12:Q12"/>
    <mergeCell ref="O13:Q13"/>
    <mergeCell ref="AA12:AC12"/>
    <mergeCell ref="AD12:AF12"/>
    <mergeCell ref="S13:U13"/>
    <mergeCell ref="S12:U12"/>
    <mergeCell ref="V12:X12"/>
    <mergeCell ref="AM13:AO13"/>
    <mergeCell ref="V13:X13"/>
    <mergeCell ref="AA13:AC13"/>
    <mergeCell ref="AD13:AF13"/>
    <mergeCell ref="AG12:AI12"/>
    <mergeCell ref="V11:X11"/>
    <mergeCell ref="AA11:AC11"/>
    <mergeCell ref="AD11:AF11"/>
    <mergeCell ref="AA10:AC10"/>
    <mergeCell ref="AD10:AF10"/>
    <mergeCell ref="S11:U11"/>
    <mergeCell ref="AG10:AI10"/>
    <mergeCell ref="AP11:AR11"/>
    <mergeCell ref="AJ10:AL10"/>
    <mergeCell ref="AM10:AO10"/>
    <mergeCell ref="AP10:AR10"/>
    <mergeCell ref="AG11:AI11"/>
    <mergeCell ref="AJ11:AL11"/>
    <mergeCell ref="S9:U9"/>
    <mergeCell ref="A8:J8"/>
    <mergeCell ref="O9:Q9"/>
    <mergeCell ref="V9:X9"/>
    <mergeCell ref="A9:J9"/>
    <mergeCell ref="O8:Q8"/>
    <mergeCell ref="S8:U8"/>
    <mergeCell ref="K9:M9"/>
    <mergeCell ref="O10:Q10"/>
    <mergeCell ref="K10:M10"/>
    <mergeCell ref="S10:U10"/>
    <mergeCell ref="V10:X10"/>
    <mergeCell ref="AD9:AF9"/>
    <mergeCell ref="V6:X7"/>
    <mergeCell ref="AM6:AO7"/>
    <mergeCell ref="AP6:AR7"/>
    <mergeCell ref="AJ8:AL8"/>
    <mergeCell ref="AG9:AI9"/>
    <mergeCell ref="AG8:AI8"/>
    <mergeCell ref="AM8:AO8"/>
    <mergeCell ref="AA9:AC9"/>
    <mergeCell ref="Z6:Z7"/>
    <mergeCell ref="AJ9:AL9"/>
    <mergeCell ref="AM9:AO9"/>
    <mergeCell ref="AP9:AR9"/>
    <mergeCell ref="Y6:Y7"/>
    <mergeCell ref="I1:AI1"/>
    <mergeCell ref="V8:X8"/>
    <mergeCell ref="AD8:AF8"/>
    <mergeCell ref="O6:Q7"/>
    <mergeCell ref="AA8:AC8"/>
    <mergeCell ref="S6:U7"/>
    <mergeCell ref="AJ1:AM1"/>
    <mergeCell ref="AN1:AR1"/>
    <mergeCell ref="AP8:AR8"/>
    <mergeCell ref="AA6:AC7"/>
    <mergeCell ref="AD6:AF7"/>
    <mergeCell ref="AG6:AI7"/>
    <mergeCell ref="AJ6:AL7"/>
    <mergeCell ref="AK4:AR4"/>
    <mergeCell ref="A29:J29"/>
    <mergeCell ref="A6:J7"/>
    <mergeCell ref="A25:J25"/>
    <mergeCell ref="A26:J26"/>
    <mergeCell ref="A27:J27"/>
    <mergeCell ref="A21:J21"/>
    <mergeCell ref="A22:J22"/>
    <mergeCell ref="A23:J23"/>
    <mergeCell ref="A24:J24"/>
    <mergeCell ref="A10:J10"/>
    <mergeCell ref="A11:J11"/>
    <mergeCell ref="A12:J12"/>
    <mergeCell ref="A13:J13"/>
    <mergeCell ref="A20:J20"/>
    <mergeCell ref="A18:J18"/>
    <mergeCell ref="A19:J19"/>
    <mergeCell ref="A17:J17"/>
    <mergeCell ref="A28:J28"/>
    <mergeCell ref="A14:J14"/>
    <mergeCell ref="A15:J15"/>
    <mergeCell ref="A16:J16"/>
    <mergeCell ref="AX5:AY6"/>
    <mergeCell ref="A4:D4"/>
    <mergeCell ref="J4:O4"/>
    <mergeCell ref="K6:M7"/>
    <mergeCell ref="K8:M8"/>
    <mergeCell ref="Z2:AC2"/>
    <mergeCell ref="AD2:AJ2"/>
    <mergeCell ref="AH4:AJ4"/>
    <mergeCell ref="A2:D2"/>
    <mergeCell ref="E2:H2"/>
    <mergeCell ref="N2:Q2"/>
    <mergeCell ref="R2:V2"/>
    <mergeCell ref="P4:X4"/>
    <mergeCell ref="E4:H4"/>
  </mergeCells>
  <phoneticPr fontId="2" type="noConversion"/>
  <dataValidations count="1">
    <dataValidation type="list" allowBlank="1" showInputMessage="1" showErrorMessage="1" promptTitle="Use Pull Down Menu" prompt="Select yes or no_x000a_" sqref="Y8:Y29" xr:uid="{EFE81E5A-7265-4B0A-A17A-DFFA1F80B645}">
      <formula1>$BE$4:$BE$6</formula1>
    </dataValidation>
  </dataValidations>
  <printOptions horizontalCentered="1"/>
  <pageMargins left="0" right="0" top="0.25" bottom="0.25" header="0.5" footer="0.5"/>
  <pageSetup firstPageNumber="0" orientation="landscape" useFirstPageNumber="1" r:id="rId1"/>
  <headerFooter alignWithMargins="0"/>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7"/>
  </sheetPr>
  <dimension ref="A1:AQ49"/>
  <sheetViews>
    <sheetView workbookViewId="0">
      <selection activeCell="AW12" sqref="AW12"/>
    </sheetView>
  </sheetViews>
  <sheetFormatPr defaultColWidth="3.1796875" defaultRowHeight="20.149999999999999" customHeight="1" x14ac:dyDescent="0.25"/>
  <cols>
    <col min="1" max="16384" width="3.1796875" style="1"/>
  </cols>
  <sheetData>
    <row r="1" spans="1:43" ht="20.149999999999999" customHeight="1" x14ac:dyDescent="0.65">
      <c r="A1" s="18"/>
      <c r="B1" s="18"/>
      <c r="C1" s="18"/>
      <c r="D1" s="18"/>
      <c r="E1" s="18"/>
      <c r="F1" s="18"/>
      <c r="G1" s="19"/>
      <c r="H1" s="19"/>
      <c r="I1" s="180" t="s">
        <v>80</v>
      </c>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246" t="s">
        <v>13</v>
      </c>
      <c r="AJ1" s="246"/>
      <c r="AK1" s="246"/>
      <c r="AL1" s="246"/>
      <c r="AM1" s="244" t="str">
        <f>'Labor Sum'!AM1</f>
        <v xml:space="preserve"> </v>
      </c>
      <c r="AN1" s="244"/>
      <c r="AO1" s="244"/>
      <c r="AP1" s="244"/>
      <c r="AQ1" s="244"/>
    </row>
    <row r="2" spans="1:43" s="15" customFormat="1" ht="20.149999999999999" customHeight="1" x14ac:dyDescent="0.25">
      <c r="A2" s="144" t="s">
        <v>4</v>
      </c>
      <c r="B2" s="144"/>
      <c r="C2" s="144"/>
      <c r="D2" s="144"/>
      <c r="E2" s="155" t="str">
        <f>COVER!B9</f>
        <v xml:space="preserve"> </v>
      </c>
      <c r="F2" s="155"/>
      <c r="G2" s="155"/>
      <c r="H2" s="155"/>
      <c r="I2" s="14"/>
      <c r="J2" s="14"/>
      <c r="K2" s="14"/>
      <c r="L2" s="14"/>
      <c r="M2" s="144" t="s">
        <v>6</v>
      </c>
      <c r="N2" s="144"/>
      <c r="O2" s="144"/>
      <c r="P2" s="144"/>
      <c r="Q2" s="154" t="str">
        <f>COVER!B7</f>
        <v xml:space="preserve"> </v>
      </c>
      <c r="R2" s="154"/>
      <c r="S2" s="154"/>
      <c r="T2" s="154"/>
      <c r="U2" s="154"/>
      <c r="V2" s="14"/>
      <c r="W2" s="14"/>
      <c r="X2" s="144" t="s">
        <v>5</v>
      </c>
      <c r="Y2" s="144"/>
      <c r="Z2" s="144"/>
      <c r="AA2" s="144"/>
      <c r="AB2" s="154" t="str">
        <f>COVER!B3</f>
        <v xml:space="preserve"> </v>
      </c>
      <c r="AC2" s="154"/>
      <c r="AD2" s="154"/>
      <c r="AE2" s="154"/>
      <c r="AF2" s="154"/>
      <c r="AG2" s="154"/>
      <c r="AH2" s="154"/>
      <c r="AI2" s="154"/>
    </row>
    <row r="3" spans="1:43" s="15" customFormat="1" ht="5.2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43" s="15" customFormat="1" ht="20.149999999999999" customHeight="1" x14ac:dyDescent="0.25">
      <c r="A4" s="144" t="s">
        <v>182</v>
      </c>
      <c r="B4" s="144"/>
      <c r="C4" s="144"/>
      <c r="D4" s="144"/>
      <c r="E4" s="70" t="str">
        <f>COVER!B11</f>
        <v xml:space="preserve"> </v>
      </c>
      <c r="F4" s="69"/>
      <c r="G4" s="69"/>
      <c r="H4" s="69"/>
      <c r="I4" s="144" t="s">
        <v>183</v>
      </c>
      <c r="J4" s="144"/>
      <c r="K4" s="144"/>
      <c r="L4" s="144"/>
      <c r="M4" s="144"/>
      <c r="N4" s="144"/>
      <c r="O4" s="154" t="str">
        <f>COVER!B13</f>
        <v xml:space="preserve"> </v>
      </c>
      <c r="P4" s="154"/>
      <c r="Q4" s="154"/>
      <c r="R4" s="154"/>
      <c r="S4" s="154"/>
      <c r="T4" s="154"/>
      <c r="U4" s="154"/>
      <c r="V4" s="154"/>
      <c r="W4" s="154"/>
      <c r="X4" s="14"/>
      <c r="Y4" s="14"/>
      <c r="Z4" s="14"/>
      <c r="AA4" s="14"/>
      <c r="AB4" s="14"/>
      <c r="AC4" s="14"/>
      <c r="AD4" s="14"/>
      <c r="AE4" s="14"/>
      <c r="AF4" s="144" t="s">
        <v>184</v>
      </c>
      <c r="AG4" s="144"/>
      <c r="AH4" s="144"/>
      <c r="AI4" s="144"/>
      <c r="AJ4" s="70" t="str">
        <f>COVER!B5</f>
        <v xml:space="preserve"> </v>
      </c>
      <c r="AK4" s="69"/>
      <c r="AL4" s="69"/>
      <c r="AM4" s="70"/>
      <c r="AN4" s="69"/>
      <c r="AO4" s="69"/>
      <c r="AP4" s="69"/>
      <c r="AQ4" s="69"/>
    </row>
    <row r="5" spans="1:43" ht="20.149999999999999" customHeigh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ht="20.149999999999999" customHeight="1" x14ac:dyDescent="0.25">
      <c r="A6" s="265" t="s">
        <v>94</v>
      </c>
      <c r="B6" s="266"/>
      <c r="C6" s="266"/>
      <c r="D6" s="266"/>
      <c r="E6" s="266"/>
      <c r="F6" s="266"/>
      <c r="G6" s="266"/>
      <c r="H6" s="266"/>
      <c r="I6" s="266"/>
      <c r="J6" s="260" t="s">
        <v>2</v>
      </c>
      <c r="K6" s="261"/>
      <c r="L6" s="261"/>
      <c r="M6" s="263" t="str">
        <f>COVER!B15</f>
        <v xml:space="preserve"> </v>
      </c>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4"/>
    </row>
    <row r="7" spans="1:43" ht="20.149999999999999" customHeight="1" thickBot="1" x14ac:dyDescent="0.3">
      <c r="A7" s="267"/>
      <c r="B7" s="268"/>
      <c r="C7" s="268"/>
      <c r="D7" s="268"/>
      <c r="E7" s="268"/>
      <c r="F7" s="268"/>
      <c r="G7" s="268"/>
      <c r="H7" s="268"/>
      <c r="I7" s="268"/>
      <c r="J7" s="301"/>
      <c r="K7" s="301"/>
      <c r="L7" s="301"/>
      <c r="M7" s="21">
        <v>1</v>
      </c>
      <c r="N7" s="21">
        <f t="shared" ref="N7:AQ7" si="0">M7+1</f>
        <v>2</v>
      </c>
      <c r="O7" s="21">
        <f t="shared" si="0"/>
        <v>3</v>
      </c>
      <c r="P7" s="21">
        <f t="shared" si="0"/>
        <v>4</v>
      </c>
      <c r="Q7" s="21">
        <f t="shared" si="0"/>
        <v>5</v>
      </c>
      <c r="R7" s="21">
        <f t="shared" si="0"/>
        <v>6</v>
      </c>
      <c r="S7" s="21">
        <f t="shared" si="0"/>
        <v>7</v>
      </c>
      <c r="T7" s="21">
        <f t="shared" si="0"/>
        <v>8</v>
      </c>
      <c r="U7" s="21">
        <f t="shared" si="0"/>
        <v>9</v>
      </c>
      <c r="V7" s="21">
        <f t="shared" si="0"/>
        <v>10</v>
      </c>
      <c r="W7" s="21">
        <f t="shared" si="0"/>
        <v>11</v>
      </c>
      <c r="X7" s="21">
        <f t="shared" si="0"/>
        <v>12</v>
      </c>
      <c r="Y7" s="21">
        <f t="shared" si="0"/>
        <v>13</v>
      </c>
      <c r="Z7" s="21">
        <f t="shared" si="0"/>
        <v>14</v>
      </c>
      <c r="AA7" s="21">
        <f t="shared" si="0"/>
        <v>15</v>
      </c>
      <c r="AB7" s="21">
        <f t="shared" si="0"/>
        <v>16</v>
      </c>
      <c r="AC7" s="21">
        <f t="shared" si="0"/>
        <v>17</v>
      </c>
      <c r="AD7" s="21">
        <f t="shared" si="0"/>
        <v>18</v>
      </c>
      <c r="AE7" s="21">
        <f t="shared" si="0"/>
        <v>19</v>
      </c>
      <c r="AF7" s="21">
        <f t="shared" si="0"/>
        <v>20</v>
      </c>
      <c r="AG7" s="21">
        <f t="shared" si="0"/>
        <v>21</v>
      </c>
      <c r="AH7" s="21">
        <f t="shared" si="0"/>
        <v>22</v>
      </c>
      <c r="AI7" s="21">
        <f t="shared" si="0"/>
        <v>23</v>
      </c>
      <c r="AJ7" s="21">
        <f t="shared" si="0"/>
        <v>24</v>
      </c>
      <c r="AK7" s="21">
        <f t="shared" si="0"/>
        <v>25</v>
      </c>
      <c r="AL7" s="21">
        <f t="shared" si="0"/>
        <v>26</v>
      </c>
      <c r="AM7" s="21">
        <f t="shared" si="0"/>
        <v>27</v>
      </c>
      <c r="AN7" s="21">
        <f t="shared" si="0"/>
        <v>28</v>
      </c>
      <c r="AO7" s="21">
        <f t="shared" si="0"/>
        <v>29</v>
      </c>
      <c r="AP7" s="21">
        <f t="shared" si="0"/>
        <v>30</v>
      </c>
      <c r="AQ7" s="34">
        <f t="shared" si="0"/>
        <v>31</v>
      </c>
    </row>
    <row r="8" spans="1:43" ht="20.149999999999999" customHeight="1" thickTop="1" x14ac:dyDescent="0.25">
      <c r="A8" s="254" t="s">
        <v>194</v>
      </c>
      <c r="B8" s="255"/>
      <c r="C8" s="255"/>
      <c r="D8" s="255"/>
      <c r="E8" s="255"/>
      <c r="F8" s="255"/>
      <c r="G8" s="255"/>
      <c r="H8" s="255"/>
      <c r="I8" s="255"/>
      <c r="J8" s="299">
        <f>IF(A8&gt;0,SUM(M8:AQ8)," ")</f>
        <v>0</v>
      </c>
      <c r="K8" s="299"/>
      <c r="L8" s="299"/>
      <c r="M8" s="16">
        <v>0</v>
      </c>
      <c r="N8" s="16" t="s">
        <v>194</v>
      </c>
      <c r="O8" s="16" t="s">
        <v>194</v>
      </c>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1:43" ht="20.149999999999999" customHeight="1" x14ac:dyDescent="0.25">
      <c r="A9" s="256" t="s">
        <v>61</v>
      </c>
      <c r="B9" s="257"/>
      <c r="C9" s="24" t="s">
        <v>194</v>
      </c>
      <c r="D9" s="256" t="s">
        <v>62</v>
      </c>
      <c r="E9" s="257"/>
      <c r="F9" s="252" t="s">
        <v>194</v>
      </c>
      <c r="G9" s="252"/>
      <c r="H9" s="253" t="s">
        <v>30</v>
      </c>
      <c r="I9" s="253"/>
      <c r="J9" s="150">
        <f>IF(A8&gt;0,SUM(M9:AQ9)," ")</f>
        <v>0</v>
      </c>
      <c r="K9" s="150"/>
      <c r="L9" s="150"/>
      <c r="M9" s="84" t="s">
        <v>194</v>
      </c>
      <c r="N9" s="84" t="s">
        <v>194</v>
      </c>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row>
    <row r="10" spans="1:43" ht="20.149999999999999" customHeight="1" x14ac:dyDescent="0.25">
      <c r="A10" s="254" t="s">
        <v>194</v>
      </c>
      <c r="B10" s="255"/>
      <c r="C10" s="255"/>
      <c r="D10" s="255"/>
      <c r="E10" s="255"/>
      <c r="F10" s="255"/>
      <c r="G10" s="255"/>
      <c r="H10" s="255"/>
      <c r="I10" s="255"/>
      <c r="J10" s="187">
        <f>IF(A10&gt;0,SUM(M10:AQ10)," ")</f>
        <v>0</v>
      </c>
      <c r="K10" s="187"/>
      <c r="L10" s="187"/>
      <c r="M10" s="16" t="s">
        <v>194</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row>
    <row r="11" spans="1:43" ht="20.149999999999999" customHeight="1" x14ac:dyDescent="0.25">
      <c r="A11" s="256" t="s">
        <v>61</v>
      </c>
      <c r="B11" s="257"/>
      <c r="C11" s="72" t="s">
        <v>194</v>
      </c>
      <c r="D11" s="256" t="s">
        <v>62</v>
      </c>
      <c r="E11" s="257"/>
      <c r="F11" s="300" t="s">
        <v>194</v>
      </c>
      <c r="G11" s="252"/>
      <c r="H11" s="253" t="s">
        <v>30</v>
      </c>
      <c r="I11" s="253"/>
      <c r="J11" s="150">
        <f>IF(A10&gt;0,SUM(M11:AQ11)," ")</f>
        <v>0</v>
      </c>
      <c r="K11" s="150"/>
      <c r="L11" s="150"/>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row>
    <row r="12" spans="1:43" ht="20.149999999999999" customHeight="1" x14ac:dyDescent="0.25">
      <c r="A12" s="255"/>
      <c r="B12" s="255"/>
      <c r="C12" s="255"/>
      <c r="D12" s="255"/>
      <c r="E12" s="255"/>
      <c r="F12" s="255"/>
      <c r="G12" s="255"/>
      <c r="H12" s="255"/>
      <c r="I12" s="255"/>
      <c r="J12" s="187" t="str">
        <f>IF(A12&gt;0,SUM(M12:AQ12)," ")</f>
        <v xml:space="preserve"> </v>
      </c>
      <c r="K12" s="187"/>
      <c r="L12" s="187"/>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row>
    <row r="13" spans="1:43" ht="20.149999999999999" customHeight="1" x14ac:dyDescent="0.25">
      <c r="A13" s="256" t="s">
        <v>61</v>
      </c>
      <c r="B13" s="257"/>
      <c r="C13" s="24"/>
      <c r="D13" s="256" t="s">
        <v>62</v>
      </c>
      <c r="E13" s="257"/>
      <c r="F13" s="252"/>
      <c r="G13" s="252"/>
      <c r="H13" s="253" t="s">
        <v>30</v>
      </c>
      <c r="I13" s="253"/>
      <c r="J13" s="150" t="str">
        <f>IF(A12&gt;0,SUM(M13:AQ13)," ")</f>
        <v xml:space="preserve"> </v>
      </c>
      <c r="K13" s="150"/>
      <c r="L13" s="150"/>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row>
    <row r="14" spans="1:43" ht="20.149999999999999" customHeight="1" x14ac:dyDescent="0.25">
      <c r="A14" s="255"/>
      <c r="B14" s="255"/>
      <c r="C14" s="255"/>
      <c r="D14" s="255"/>
      <c r="E14" s="255"/>
      <c r="F14" s="255"/>
      <c r="G14" s="255"/>
      <c r="H14" s="255"/>
      <c r="I14" s="255"/>
      <c r="J14" s="187" t="str">
        <f>IF(A14&gt;0,SUM(M14:AQ14)," ")</f>
        <v xml:space="preserve"> </v>
      </c>
      <c r="K14" s="187"/>
      <c r="L14" s="187"/>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row>
    <row r="15" spans="1:43" ht="20.149999999999999" customHeight="1" x14ac:dyDescent="0.25">
      <c r="A15" s="256" t="s">
        <v>61</v>
      </c>
      <c r="B15" s="257"/>
      <c r="C15" s="24"/>
      <c r="D15" s="256" t="s">
        <v>62</v>
      </c>
      <c r="E15" s="257"/>
      <c r="F15" s="252"/>
      <c r="G15" s="252"/>
      <c r="H15" s="253" t="s">
        <v>30</v>
      </c>
      <c r="I15" s="253"/>
      <c r="J15" s="150" t="str">
        <f>IF(A14&gt;0,SUM(M15:AQ15)," ")</f>
        <v xml:space="preserve"> </v>
      </c>
      <c r="K15" s="150"/>
      <c r="L15" s="150"/>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row>
    <row r="16" spans="1:43" ht="20.149999999999999" customHeight="1" x14ac:dyDescent="0.25">
      <c r="A16" s="255"/>
      <c r="B16" s="255"/>
      <c r="C16" s="255"/>
      <c r="D16" s="255"/>
      <c r="E16" s="255"/>
      <c r="F16" s="255"/>
      <c r="G16" s="255"/>
      <c r="H16" s="255"/>
      <c r="I16" s="255"/>
      <c r="J16" s="187" t="str">
        <f>IF(A16&gt;0,SUM(M16:AQ16)," ")</f>
        <v xml:space="preserve"> </v>
      </c>
      <c r="K16" s="187"/>
      <c r="L16" s="187"/>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row>
    <row r="17" spans="1:43" ht="20.149999999999999" customHeight="1" x14ac:dyDescent="0.25">
      <c r="A17" s="256" t="s">
        <v>61</v>
      </c>
      <c r="B17" s="257"/>
      <c r="C17" s="24"/>
      <c r="D17" s="256" t="s">
        <v>62</v>
      </c>
      <c r="E17" s="257"/>
      <c r="F17" s="252"/>
      <c r="G17" s="252"/>
      <c r="H17" s="253" t="s">
        <v>30</v>
      </c>
      <c r="I17" s="253"/>
      <c r="J17" s="150" t="str">
        <f>IF(A16&gt;0,SUM(M17:AQ17)," ")</f>
        <v xml:space="preserve"> </v>
      </c>
      <c r="K17" s="150"/>
      <c r="L17" s="150"/>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row>
    <row r="18" spans="1:43" ht="20.149999999999999" customHeight="1" x14ac:dyDescent="0.25">
      <c r="A18" s="255"/>
      <c r="B18" s="255"/>
      <c r="C18" s="255"/>
      <c r="D18" s="255"/>
      <c r="E18" s="255"/>
      <c r="F18" s="255"/>
      <c r="G18" s="255"/>
      <c r="H18" s="255"/>
      <c r="I18" s="255"/>
      <c r="J18" s="187" t="str">
        <f>IF(A18&gt;0,SUM(M18:AQ18)," ")</f>
        <v xml:space="preserve"> </v>
      </c>
      <c r="K18" s="187"/>
      <c r="L18" s="187"/>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row>
    <row r="19" spans="1:43" ht="20.149999999999999" customHeight="1" x14ac:dyDescent="0.25">
      <c r="A19" s="256" t="s">
        <v>61</v>
      </c>
      <c r="B19" s="257"/>
      <c r="C19" s="24"/>
      <c r="D19" s="256" t="s">
        <v>62</v>
      </c>
      <c r="E19" s="257"/>
      <c r="F19" s="252"/>
      <c r="G19" s="252"/>
      <c r="H19" s="253" t="s">
        <v>30</v>
      </c>
      <c r="I19" s="253"/>
      <c r="J19" s="150" t="str">
        <f>IF(A18&gt;0,SUM(M19:AQ19)," ")</f>
        <v xml:space="preserve"> </v>
      </c>
      <c r="K19" s="150"/>
      <c r="L19" s="150"/>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row>
    <row r="20" spans="1:43" ht="20.149999999999999" customHeight="1" x14ac:dyDescent="0.25">
      <c r="A20" s="255"/>
      <c r="B20" s="255"/>
      <c r="C20" s="255"/>
      <c r="D20" s="255"/>
      <c r="E20" s="255"/>
      <c r="F20" s="255"/>
      <c r="G20" s="255"/>
      <c r="H20" s="255"/>
      <c r="I20" s="255"/>
      <c r="J20" s="187" t="str">
        <f>IF(A20&gt;0,SUM(M20:AQ20)," ")</f>
        <v xml:space="preserve"> </v>
      </c>
      <c r="K20" s="187"/>
      <c r="L20" s="187"/>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row>
    <row r="21" spans="1:43" ht="20.149999999999999" customHeight="1" x14ac:dyDescent="0.25">
      <c r="A21" s="256" t="s">
        <v>61</v>
      </c>
      <c r="B21" s="257"/>
      <c r="C21" s="24"/>
      <c r="D21" s="256" t="s">
        <v>62</v>
      </c>
      <c r="E21" s="257"/>
      <c r="F21" s="252"/>
      <c r="G21" s="252"/>
      <c r="H21" s="253" t="s">
        <v>30</v>
      </c>
      <c r="I21" s="253"/>
      <c r="J21" s="150" t="str">
        <f>IF(A20&gt;0,SUM(M21:AQ21)," ")</f>
        <v xml:space="preserve"> </v>
      </c>
      <c r="K21" s="150"/>
      <c r="L21" s="150"/>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row>
    <row r="22" spans="1:43" ht="20.149999999999999" customHeight="1" x14ac:dyDescent="0.25">
      <c r="A22" s="255"/>
      <c r="B22" s="255"/>
      <c r="C22" s="255"/>
      <c r="D22" s="255"/>
      <c r="E22" s="255"/>
      <c r="F22" s="255"/>
      <c r="G22" s="255"/>
      <c r="H22" s="255"/>
      <c r="I22" s="255"/>
      <c r="J22" s="187" t="str">
        <f>IF(A22&gt;0,SUM(M22:AQ22)," ")</f>
        <v xml:space="preserve"> </v>
      </c>
      <c r="K22" s="187"/>
      <c r="L22" s="187"/>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row>
    <row r="23" spans="1:43" ht="20.149999999999999" customHeight="1" x14ac:dyDescent="0.25">
      <c r="A23" s="256" t="s">
        <v>61</v>
      </c>
      <c r="B23" s="257"/>
      <c r="C23" s="24"/>
      <c r="D23" s="256" t="s">
        <v>62</v>
      </c>
      <c r="E23" s="257"/>
      <c r="F23" s="252"/>
      <c r="G23" s="252"/>
      <c r="H23" s="253" t="s">
        <v>30</v>
      </c>
      <c r="I23" s="253"/>
      <c r="J23" s="150" t="str">
        <f>IF(A22&gt;0,SUM(M23:AQ23)," ")</f>
        <v xml:space="preserve"> </v>
      </c>
      <c r="K23" s="150"/>
      <c r="L23" s="150"/>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row>
    <row r="24" spans="1:43" ht="20.149999999999999" customHeight="1" x14ac:dyDescent="0.25">
      <c r="A24" s="255"/>
      <c r="B24" s="255"/>
      <c r="C24" s="255"/>
      <c r="D24" s="255"/>
      <c r="E24" s="255"/>
      <c r="F24" s="255"/>
      <c r="G24" s="255"/>
      <c r="H24" s="255"/>
      <c r="I24" s="255"/>
      <c r="J24" s="187" t="str">
        <f>IF(A24&gt;0,SUM(M24:AQ24)," ")</f>
        <v xml:space="preserve"> </v>
      </c>
      <c r="K24" s="187"/>
      <c r="L24" s="187"/>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row>
    <row r="25" spans="1:43" ht="20.149999999999999" customHeight="1" x14ac:dyDescent="0.25">
      <c r="A25" s="256" t="s">
        <v>61</v>
      </c>
      <c r="B25" s="257"/>
      <c r="C25" s="24"/>
      <c r="D25" s="256" t="s">
        <v>62</v>
      </c>
      <c r="E25" s="257"/>
      <c r="F25" s="252"/>
      <c r="G25" s="252"/>
      <c r="H25" s="253" t="s">
        <v>30</v>
      </c>
      <c r="I25" s="253"/>
      <c r="J25" s="150" t="str">
        <f>IF(A24&gt;0,SUM(M25:AQ25)," ")</f>
        <v xml:space="preserve"> </v>
      </c>
      <c r="K25" s="150"/>
      <c r="L25" s="150"/>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row>
    <row r="26" spans="1:43" ht="20.149999999999999" customHeight="1" x14ac:dyDescent="0.25">
      <c r="A26" s="255"/>
      <c r="B26" s="255"/>
      <c r="C26" s="255"/>
      <c r="D26" s="255"/>
      <c r="E26" s="255"/>
      <c r="F26" s="255"/>
      <c r="G26" s="255"/>
      <c r="H26" s="255"/>
      <c r="I26" s="255"/>
      <c r="J26" s="187" t="str">
        <f>IF(A26&gt;0,SUM(M26:AQ26)," ")</f>
        <v xml:space="preserve"> </v>
      </c>
      <c r="K26" s="187"/>
      <c r="L26" s="187"/>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row>
    <row r="27" spans="1:43" ht="20.149999999999999" customHeight="1" x14ac:dyDescent="0.25">
      <c r="A27" s="256" t="s">
        <v>61</v>
      </c>
      <c r="B27" s="257"/>
      <c r="C27" s="24"/>
      <c r="D27" s="256" t="s">
        <v>62</v>
      </c>
      <c r="E27" s="257"/>
      <c r="F27" s="252"/>
      <c r="G27" s="252"/>
      <c r="H27" s="253" t="s">
        <v>30</v>
      </c>
      <c r="I27" s="253"/>
      <c r="J27" s="150" t="str">
        <f>IF(A26&gt;0,SUM(M27:AQ27)," ")</f>
        <v xml:space="preserve"> </v>
      </c>
      <c r="K27" s="150"/>
      <c r="L27" s="150"/>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row>
    <row r="28" spans="1:43" ht="20.149999999999999" customHeight="1" x14ac:dyDescent="0.25">
      <c r="A28" s="255"/>
      <c r="B28" s="255"/>
      <c r="C28" s="255"/>
      <c r="D28" s="255"/>
      <c r="E28" s="255"/>
      <c r="F28" s="255"/>
      <c r="G28" s="255"/>
      <c r="H28" s="255"/>
      <c r="I28" s="255"/>
      <c r="J28" s="187" t="str">
        <f>IF(A28&gt;0,SUM(M28:AQ28)," ")</f>
        <v xml:space="preserve"> </v>
      </c>
      <c r="K28" s="187"/>
      <c r="L28" s="187"/>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row>
    <row r="29" spans="1:43" ht="20.149999999999999" customHeight="1" x14ac:dyDescent="0.25">
      <c r="A29" s="256" t="s">
        <v>61</v>
      </c>
      <c r="B29" s="257"/>
      <c r="C29" s="24"/>
      <c r="D29" s="256" t="s">
        <v>62</v>
      </c>
      <c r="E29" s="257"/>
      <c r="F29" s="252"/>
      <c r="G29" s="252"/>
      <c r="H29" s="253" t="s">
        <v>30</v>
      </c>
      <c r="I29" s="253"/>
      <c r="J29" s="150" t="str">
        <f>IF(A28&gt;0,SUM(M29:AQ29)," ")</f>
        <v xml:space="preserve"> </v>
      </c>
      <c r="K29" s="150"/>
      <c r="L29" s="150"/>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row>
    <row r="30" spans="1:43" ht="20.149999999999999" customHeight="1" x14ac:dyDescent="0.25">
      <c r="A30" s="255"/>
      <c r="B30" s="255"/>
      <c r="C30" s="255"/>
      <c r="D30" s="255"/>
      <c r="E30" s="255"/>
      <c r="F30" s="255"/>
      <c r="G30" s="255"/>
      <c r="H30" s="255"/>
      <c r="I30" s="255"/>
      <c r="J30" s="187" t="str">
        <f>IF(A30&gt;0,SUM(M30:AQ30)," ")</f>
        <v xml:space="preserve"> </v>
      </c>
      <c r="K30" s="187"/>
      <c r="L30" s="187"/>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row>
    <row r="31" spans="1:43" ht="20.149999999999999" customHeight="1" x14ac:dyDescent="0.25">
      <c r="A31" s="256" t="s">
        <v>61</v>
      </c>
      <c r="B31" s="257"/>
      <c r="C31" s="24"/>
      <c r="D31" s="256" t="s">
        <v>62</v>
      </c>
      <c r="E31" s="257"/>
      <c r="F31" s="252"/>
      <c r="G31" s="252"/>
      <c r="H31" s="253" t="s">
        <v>30</v>
      </c>
      <c r="I31" s="253"/>
      <c r="J31" s="150" t="str">
        <f>IF(A30&gt;0,SUM(M31:AQ31)," ")</f>
        <v xml:space="preserve"> </v>
      </c>
      <c r="K31" s="150"/>
      <c r="L31" s="150"/>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row>
    <row r="32" spans="1:43" ht="20.149999999999999" customHeight="1" x14ac:dyDescent="0.25">
      <c r="A32" s="255"/>
      <c r="B32" s="255"/>
      <c r="C32" s="255"/>
      <c r="D32" s="255"/>
      <c r="E32" s="255"/>
      <c r="F32" s="255"/>
      <c r="G32" s="255"/>
      <c r="H32" s="255"/>
      <c r="I32" s="255"/>
      <c r="J32" s="187" t="str">
        <f>IF(A32&gt;0,SUM(M32:AQ32)," ")</f>
        <v xml:space="preserve"> </v>
      </c>
      <c r="K32" s="187"/>
      <c r="L32" s="187"/>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row>
    <row r="33" spans="1:43" ht="20.149999999999999" customHeight="1" x14ac:dyDescent="0.25">
      <c r="A33" s="256" t="s">
        <v>61</v>
      </c>
      <c r="B33" s="257"/>
      <c r="C33" s="24"/>
      <c r="D33" s="256" t="s">
        <v>62</v>
      </c>
      <c r="E33" s="257"/>
      <c r="F33" s="252"/>
      <c r="G33" s="252"/>
      <c r="H33" s="253" t="s">
        <v>30</v>
      </c>
      <c r="I33" s="253"/>
      <c r="J33" s="150" t="str">
        <f>IF(A32&gt;0,SUM(M33:AQ33)," ")</f>
        <v xml:space="preserve"> </v>
      </c>
      <c r="K33" s="150"/>
      <c r="L33" s="150"/>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row>
    <row r="34" spans="1:43" ht="20.149999999999999" customHeight="1" x14ac:dyDescent="0.25">
      <c r="A34" s="255"/>
      <c r="B34" s="255"/>
      <c r="C34" s="255"/>
      <c r="D34" s="255"/>
      <c r="E34" s="255"/>
      <c r="F34" s="255"/>
      <c r="G34" s="255"/>
      <c r="H34" s="255"/>
      <c r="I34" s="255"/>
      <c r="J34" s="187" t="str">
        <f>IF(A34&gt;0,SUM(M34:AQ34)," ")</f>
        <v xml:space="preserve"> </v>
      </c>
      <c r="K34" s="187"/>
      <c r="L34" s="187"/>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row>
    <row r="35" spans="1:43" ht="20.149999999999999" customHeight="1" x14ac:dyDescent="0.25">
      <c r="A35" s="256" t="s">
        <v>61</v>
      </c>
      <c r="B35" s="257"/>
      <c r="C35" s="24"/>
      <c r="D35" s="256" t="s">
        <v>62</v>
      </c>
      <c r="E35" s="257"/>
      <c r="F35" s="252"/>
      <c r="G35" s="252"/>
      <c r="H35" s="253" t="s">
        <v>30</v>
      </c>
      <c r="I35" s="253"/>
      <c r="J35" s="150" t="str">
        <f>IF(A34&gt;0,SUM(M35:AQ35)," ")</f>
        <v xml:space="preserve"> </v>
      </c>
      <c r="K35" s="150"/>
      <c r="L35" s="150"/>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row>
    <row r="36" spans="1:43" ht="20.149999999999999" customHeight="1" x14ac:dyDescent="0.25">
      <c r="A36" s="255"/>
      <c r="B36" s="255"/>
      <c r="C36" s="255"/>
      <c r="D36" s="255"/>
      <c r="E36" s="255"/>
      <c r="F36" s="255"/>
      <c r="G36" s="255"/>
      <c r="H36" s="255"/>
      <c r="I36" s="255"/>
      <c r="J36" s="187" t="str">
        <f>IF(A36&gt;0,SUM(M36:AQ36)," ")</f>
        <v xml:space="preserve"> </v>
      </c>
      <c r="K36" s="187"/>
      <c r="L36" s="187"/>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row>
    <row r="37" spans="1:43" ht="20.149999999999999" customHeight="1" x14ac:dyDescent="0.25">
      <c r="A37" s="256" t="s">
        <v>61</v>
      </c>
      <c r="B37" s="257"/>
      <c r="C37" s="24"/>
      <c r="D37" s="256" t="s">
        <v>62</v>
      </c>
      <c r="E37" s="257"/>
      <c r="F37" s="252"/>
      <c r="G37" s="252"/>
      <c r="H37" s="253" t="s">
        <v>30</v>
      </c>
      <c r="I37" s="253"/>
      <c r="J37" s="150" t="str">
        <f>IF(A36&gt;0,SUM(M37:AQ37)," ")</f>
        <v xml:space="preserve"> </v>
      </c>
      <c r="K37" s="150"/>
      <c r="L37" s="150"/>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row>
    <row r="38" spans="1:43" ht="20.149999999999999" customHeight="1" x14ac:dyDescent="0.25">
      <c r="A38" s="255"/>
      <c r="B38" s="255"/>
      <c r="C38" s="255"/>
      <c r="D38" s="255"/>
      <c r="E38" s="255"/>
      <c r="F38" s="255"/>
      <c r="G38" s="255"/>
      <c r="H38" s="255"/>
      <c r="I38" s="255"/>
      <c r="J38" s="187" t="str">
        <f>IF(A38&gt;0,SUM(M38:AQ38)," ")</f>
        <v xml:space="preserve"> </v>
      </c>
      <c r="K38" s="187"/>
      <c r="L38" s="187"/>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row>
    <row r="39" spans="1:43" ht="20.149999999999999" customHeight="1" x14ac:dyDescent="0.25">
      <c r="A39" s="256" t="s">
        <v>61</v>
      </c>
      <c r="B39" s="257"/>
      <c r="C39" s="24"/>
      <c r="D39" s="256" t="s">
        <v>62</v>
      </c>
      <c r="E39" s="257"/>
      <c r="F39" s="252"/>
      <c r="G39" s="252"/>
      <c r="H39" s="253" t="s">
        <v>30</v>
      </c>
      <c r="I39" s="253"/>
      <c r="J39" s="150" t="str">
        <f>IF(A38&gt;0,SUM(M39:AQ39)," ")</f>
        <v xml:space="preserve"> </v>
      </c>
      <c r="K39" s="150"/>
      <c r="L39" s="150"/>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row>
    <row r="40" spans="1:43" ht="20.149999999999999" customHeight="1" x14ac:dyDescent="0.25">
      <c r="A40" s="255"/>
      <c r="B40" s="255"/>
      <c r="C40" s="255"/>
      <c r="D40" s="255"/>
      <c r="E40" s="255"/>
      <c r="F40" s="255"/>
      <c r="G40" s="255"/>
      <c r="H40" s="255"/>
      <c r="I40" s="255"/>
      <c r="J40" s="187" t="str">
        <f>IF(A40&gt;0,SUM(M40:AQ40)," ")</f>
        <v xml:space="preserve"> </v>
      </c>
      <c r="K40" s="187"/>
      <c r="L40" s="187"/>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row>
    <row r="41" spans="1:43" ht="20.149999999999999" customHeight="1" x14ac:dyDescent="0.25">
      <c r="A41" s="256" t="s">
        <v>61</v>
      </c>
      <c r="B41" s="257"/>
      <c r="C41" s="24"/>
      <c r="D41" s="256" t="s">
        <v>62</v>
      </c>
      <c r="E41" s="257"/>
      <c r="F41" s="252"/>
      <c r="G41" s="252"/>
      <c r="H41" s="253" t="s">
        <v>30</v>
      </c>
      <c r="I41" s="253"/>
      <c r="J41" s="150" t="str">
        <f>IF(A40&gt;0,SUM(M41:AQ41)," ")</f>
        <v xml:space="preserve"> </v>
      </c>
      <c r="K41" s="150"/>
      <c r="L41" s="150"/>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row>
    <row r="42" spans="1:43" ht="20.149999999999999" customHeight="1" x14ac:dyDescent="0.25">
      <c r="A42" s="255"/>
      <c r="B42" s="255"/>
      <c r="C42" s="255"/>
      <c r="D42" s="255"/>
      <c r="E42" s="255"/>
      <c r="F42" s="255"/>
      <c r="G42" s="255"/>
      <c r="H42" s="255"/>
      <c r="I42" s="255"/>
      <c r="J42" s="187" t="str">
        <f>IF(A42&gt;0,SUM(M42:AQ42)," ")</f>
        <v xml:space="preserve"> </v>
      </c>
      <c r="K42" s="187"/>
      <c r="L42" s="187"/>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row>
    <row r="43" spans="1:43" ht="20.149999999999999" customHeight="1" x14ac:dyDescent="0.25">
      <c r="A43" s="256" t="s">
        <v>61</v>
      </c>
      <c r="B43" s="257"/>
      <c r="C43" s="24"/>
      <c r="D43" s="256" t="s">
        <v>62</v>
      </c>
      <c r="E43" s="257"/>
      <c r="F43" s="252"/>
      <c r="G43" s="252"/>
      <c r="H43" s="253" t="s">
        <v>30</v>
      </c>
      <c r="I43" s="253"/>
      <c r="J43" s="150" t="str">
        <f>IF(A42&gt;0,SUM(M43:AQ43)," ")</f>
        <v xml:space="preserve"> </v>
      </c>
      <c r="K43" s="150"/>
      <c r="L43" s="150"/>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row>
    <row r="44" spans="1:43" ht="20.149999999999999" customHeight="1" x14ac:dyDescent="0.25">
      <c r="A44" s="255"/>
      <c r="B44" s="255"/>
      <c r="C44" s="255"/>
      <c r="D44" s="255"/>
      <c r="E44" s="255"/>
      <c r="F44" s="255"/>
      <c r="G44" s="255"/>
      <c r="H44" s="255"/>
      <c r="I44" s="255"/>
      <c r="J44" s="187" t="str">
        <f>IF(A44&gt;0,SUM(M44:AQ44)," ")</f>
        <v xml:space="preserve"> </v>
      </c>
      <c r="K44" s="187"/>
      <c r="L44" s="187"/>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row>
    <row r="45" spans="1:43" ht="20.149999999999999" customHeight="1" x14ac:dyDescent="0.25">
      <c r="A45" s="256" t="s">
        <v>61</v>
      </c>
      <c r="B45" s="257"/>
      <c r="C45" s="24"/>
      <c r="D45" s="256" t="s">
        <v>62</v>
      </c>
      <c r="E45" s="257"/>
      <c r="F45" s="252"/>
      <c r="G45" s="252"/>
      <c r="H45" s="253" t="s">
        <v>30</v>
      </c>
      <c r="I45" s="253"/>
      <c r="J45" s="150" t="str">
        <f>IF(A44&gt;0,SUM(M45:AQ45)," ")</f>
        <v xml:space="preserve"> </v>
      </c>
      <c r="K45" s="150"/>
      <c r="L45" s="150"/>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row>
    <row r="46" spans="1:43" ht="20.149999999999999" customHeight="1" x14ac:dyDescent="0.25">
      <c r="A46" s="255"/>
      <c r="B46" s="255"/>
      <c r="C46" s="255"/>
      <c r="D46" s="255"/>
      <c r="E46" s="255"/>
      <c r="F46" s="255"/>
      <c r="G46" s="255"/>
      <c r="H46" s="255"/>
      <c r="I46" s="255"/>
      <c r="J46" s="187" t="str">
        <f>IF(A46&gt;0,SUM(M46:AQ46)," ")</f>
        <v xml:space="preserve"> </v>
      </c>
      <c r="K46" s="187"/>
      <c r="L46" s="187"/>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row>
    <row r="47" spans="1:43" ht="20.149999999999999" customHeight="1" x14ac:dyDescent="0.25">
      <c r="A47" s="256" t="s">
        <v>61</v>
      </c>
      <c r="B47" s="257"/>
      <c r="C47" s="24"/>
      <c r="D47" s="256" t="s">
        <v>62</v>
      </c>
      <c r="E47" s="257"/>
      <c r="F47" s="252"/>
      <c r="G47" s="252"/>
      <c r="H47" s="253" t="s">
        <v>30</v>
      </c>
      <c r="I47" s="253"/>
      <c r="J47" s="150" t="str">
        <f>IF(A46&gt;0,SUM(M47:AQ47)," ")</f>
        <v xml:space="preserve"> </v>
      </c>
      <c r="K47" s="150"/>
      <c r="L47" s="150"/>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row>
    <row r="48" spans="1:43" ht="20.149999999999999" customHeight="1" x14ac:dyDescent="0.25">
      <c r="A48" s="255"/>
      <c r="B48" s="255"/>
      <c r="C48" s="255"/>
      <c r="D48" s="255"/>
      <c r="E48" s="255"/>
      <c r="F48" s="255"/>
      <c r="G48" s="255"/>
      <c r="H48" s="255"/>
      <c r="I48" s="255"/>
      <c r="J48" s="187" t="str">
        <f>IF(A48&gt;0,SUM(M48:AQ48)," ")</f>
        <v xml:space="preserve"> </v>
      </c>
      <c r="K48" s="187"/>
      <c r="L48" s="187"/>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row>
    <row r="49" spans="1:43" ht="20.149999999999999" customHeight="1" x14ac:dyDescent="0.25">
      <c r="A49" s="256" t="s">
        <v>61</v>
      </c>
      <c r="B49" s="257"/>
      <c r="C49" s="24"/>
      <c r="D49" s="256" t="s">
        <v>62</v>
      </c>
      <c r="E49" s="257"/>
      <c r="F49" s="252"/>
      <c r="G49" s="252"/>
      <c r="H49" s="253" t="s">
        <v>30</v>
      </c>
      <c r="I49" s="253"/>
      <c r="J49" s="150" t="str">
        <f>IF(A48&gt;0,SUM(M49:AQ49)," ")</f>
        <v xml:space="preserve"> </v>
      </c>
      <c r="K49" s="150"/>
      <c r="L49" s="150"/>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row>
  </sheetData>
  <sheetProtection password="D4F4" sheet="1" selectLockedCells="1"/>
  <mergeCells count="163">
    <mergeCell ref="AM1:AQ1"/>
    <mergeCell ref="I1:AH1"/>
    <mergeCell ref="AI1:AL1"/>
    <mergeCell ref="J9:L9"/>
    <mergeCell ref="A9:B9"/>
    <mergeCell ref="D9:E9"/>
    <mergeCell ref="F9:G9"/>
    <mergeCell ref="A6:I7"/>
    <mergeCell ref="J6:L7"/>
    <mergeCell ref="M6:AQ6"/>
    <mergeCell ref="X2:AA2"/>
    <mergeCell ref="AB2:AI2"/>
    <mergeCell ref="AF4:AI4"/>
    <mergeCell ref="A2:D2"/>
    <mergeCell ref="E2:H2"/>
    <mergeCell ref="M2:P2"/>
    <mergeCell ref="Q2:U2"/>
    <mergeCell ref="O4:W4"/>
    <mergeCell ref="I4:N4"/>
    <mergeCell ref="A4:D4"/>
    <mergeCell ref="J11:L11"/>
    <mergeCell ref="J12:L12"/>
    <mergeCell ref="A13:B13"/>
    <mergeCell ref="D13:E13"/>
    <mergeCell ref="H11:I11"/>
    <mergeCell ref="J14:L14"/>
    <mergeCell ref="A11:B11"/>
    <mergeCell ref="J8:L8"/>
    <mergeCell ref="D11:E11"/>
    <mergeCell ref="F11:G11"/>
    <mergeCell ref="A10:I10"/>
    <mergeCell ref="J10:L10"/>
    <mergeCell ref="H9:I9"/>
    <mergeCell ref="A8:I8"/>
    <mergeCell ref="F13:G13"/>
    <mergeCell ref="H13:I13"/>
    <mergeCell ref="A16:I16"/>
    <mergeCell ref="A15:B15"/>
    <mergeCell ref="D15:E15"/>
    <mergeCell ref="F15:G15"/>
    <mergeCell ref="H15:I15"/>
    <mergeCell ref="A12:I12"/>
    <mergeCell ref="A14:I14"/>
    <mergeCell ref="J17:L17"/>
    <mergeCell ref="J18:L18"/>
    <mergeCell ref="A17:B17"/>
    <mergeCell ref="D17:E17"/>
    <mergeCell ref="F17:G17"/>
    <mergeCell ref="H17:I17"/>
    <mergeCell ref="A18:I18"/>
    <mergeCell ref="J15:L15"/>
    <mergeCell ref="J16:L16"/>
    <mergeCell ref="J13:L13"/>
    <mergeCell ref="J21:L21"/>
    <mergeCell ref="J22:L22"/>
    <mergeCell ref="A21:B21"/>
    <mergeCell ref="D21:E21"/>
    <mergeCell ref="F21:G21"/>
    <mergeCell ref="H21:I21"/>
    <mergeCell ref="A22:I22"/>
    <mergeCell ref="J19:L19"/>
    <mergeCell ref="J20:L20"/>
    <mergeCell ref="A19:B19"/>
    <mergeCell ref="D19:E19"/>
    <mergeCell ref="F19:G19"/>
    <mergeCell ref="H19:I19"/>
    <mergeCell ref="A20:I20"/>
    <mergeCell ref="J25:L25"/>
    <mergeCell ref="J26:L26"/>
    <mergeCell ref="A25:B25"/>
    <mergeCell ref="D25:E25"/>
    <mergeCell ref="F25:G25"/>
    <mergeCell ref="H25:I25"/>
    <mergeCell ref="A26:I26"/>
    <mergeCell ref="J23:L23"/>
    <mergeCell ref="J24:L24"/>
    <mergeCell ref="A23:B23"/>
    <mergeCell ref="D23:E23"/>
    <mergeCell ref="F23:G23"/>
    <mergeCell ref="H23:I23"/>
    <mergeCell ref="A24:I24"/>
    <mergeCell ref="J29:L29"/>
    <mergeCell ref="J30:L30"/>
    <mergeCell ref="A29:B29"/>
    <mergeCell ref="D29:E29"/>
    <mergeCell ref="F29:G29"/>
    <mergeCell ref="H29:I29"/>
    <mergeCell ref="A30:I30"/>
    <mergeCell ref="J27:L27"/>
    <mergeCell ref="J28:L28"/>
    <mergeCell ref="A27:B27"/>
    <mergeCell ref="D27:E27"/>
    <mergeCell ref="F27:G27"/>
    <mergeCell ref="H27:I27"/>
    <mergeCell ref="A28:I28"/>
    <mergeCell ref="J33:L33"/>
    <mergeCell ref="J34:L34"/>
    <mergeCell ref="A33:B33"/>
    <mergeCell ref="D33:E33"/>
    <mergeCell ref="F33:G33"/>
    <mergeCell ref="H33:I33"/>
    <mergeCell ref="A34:I34"/>
    <mergeCell ref="J31:L31"/>
    <mergeCell ref="J32:L32"/>
    <mergeCell ref="A31:B31"/>
    <mergeCell ref="D31:E31"/>
    <mergeCell ref="F31:G31"/>
    <mergeCell ref="H31:I31"/>
    <mergeCell ref="A32:I32"/>
    <mergeCell ref="J37:L37"/>
    <mergeCell ref="J38:L38"/>
    <mergeCell ref="A37:B37"/>
    <mergeCell ref="D37:E37"/>
    <mergeCell ref="F37:G37"/>
    <mergeCell ref="H37:I37"/>
    <mergeCell ref="A38:I38"/>
    <mergeCell ref="J35:L35"/>
    <mergeCell ref="J36:L36"/>
    <mergeCell ref="A35:B35"/>
    <mergeCell ref="D35:E35"/>
    <mergeCell ref="F35:G35"/>
    <mergeCell ref="H35:I35"/>
    <mergeCell ref="A36:I36"/>
    <mergeCell ref="J41:L41"/>
    <mergeCell ref="J42:L42"/>
    <mergeCell ref="A41:B41"/>
    <mergeCell ref="D41:E41"/>
    <mergeCell ref="F41:G41"/>
    <mergeCell ref="H41:I41"/>
    <mergeCell ref="A42:I42"/>
    <mergeCell ref="J39:L39"/>
    <mergeCell ref="J40:L40"/>
    <mergeCell ref="A39:B39"/>
    <mergeCell ref="D39:E39"/>
    <mergeCell ref="F39:G39"/>
    <mergeCell ref="H39:I39"/>
    <mergeCell ref="A40:I40"/>
    <mergeCell ref="J45:L45"/>
    <mergeCell ref="J46:L46"/>
    <mergeCell ref="A45:B45"/>
    <mergeCell ref="D45:E45"/>
    <mergeCell ref="F45:G45"/>
    <mergeCell ref="H45:I45"/>
    <mergeCell ref="A46:I46"/>
    <mergeCell ref="J43:L43"/>
    <mergeCell ref="J44:L44"/>
    <mergeCell ref="A43:B43"/>
    <mergeCell ref="D43:E43"/>
    <mergeCell ref="F43:G43"/>
    <mergeCell ref="H43:I43"/>
    <mergeCell ref="A44:I44"/>
    <mergeCell ref="J49:L49"/>
    <mergeCell ref="A49:B49"/>
    <mergeCell ref="D49:E49"/>
    <mergeCell ref="F49:G49"/>
    <mergeCell ref="H49:I49"/>
    <mergeCell ref="J47:L47"/>
    <mergeCell ref="J48:L48"/>
    <mergeCell ref="A47:B47"/>
    <mergeCell ref="D47:E47"/>
    <mergeCell ref="F47:G47"/>
    <mergeCell ref="H47:I47"/>
    <mergeCell ref="A48:I48"/>
  </mergeCells>
  <phoneticPr fontId="2" type="noConversion"/>
  <printOptions horizontalCentered="1"/>
  <pageMargins left="0" right="0" top="0.5" bottom="0.25" header="0.5" footer="0.5"/>
  <pageSetup firstPageNumber="0" orientation="landscape" useFirstPageNumber="1"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2"/>
  </sheetPr>
  <dimension ref="A1:AQ30"/>
  <sheetViews>
    <sheetView workbookViewId="0">
      <selection activeCell="R7" sqref="R7:T7"/>
    </sheetView>
  </sheetViews>
  <sheetFormatPr defaultColWidth="3.1796875" defaultRowHeight="20.149999999999999" customHeight="1" x14ac:dyDescent="0.25"/>
  <cols>
    <col min="1" max="19" width="3.1796875" style="1"/>
    <col min="20" max="20" width="2.7265625" style="1" customWidth="1"/>
    <col min="21" max="16384" width="3.1796875" style="1"/>
  </cols>
  <sheetData>
    <row r="1" spans="1:43" ht="20.149999999999999" customHeight="1" x14ac:dyDescent="0.65">
      <c r="A1" s="18"/>
      <c r="B1" s="18"/>
      <c r="C1" s="18"/>
      <c r="D1" s="18"/>
      <c r="E1" s="18"/>
      <c r="F1" s="19"/>
      <c r="G1" s="19"/>
      <c r="H1" s="19"/>
      <c r="I1" s="180" t="s">
        <v>81</v>
      </c>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246" t="s">
        <v>13</v>
      </c>
      <c r="AJ1" s="246"/>
      <c r="AK1" s="246"/>
      <c r="AL1" s="246"/>
      <c r="AM1" s="244" t="str">
        <f>'Labor Sum'!AM1</f>
        <v xml:space="preserve"> </v>
      </c>
      <c r="AN1" s="244"/>
      <c r="AO1" s="244"/>
      <c r="AP1" s="244"/>
      <c r="AQ1" s="244"/>
    </row>
    <row r="2" spans="1:43" s="15" customFormat="1" ht="20.149999999999999" customHeight="1" x14ac:dyDescent="0.25">
      <c r="A2" s="144" t="s">
        <v>4</v>
      </c>
      <c r="B2" s="144"/>
      <c r="C2" s="144"/>
      <c r="D2" s="144"/>
      <c r="E2" s="155" t="str">
        <f>COVER!B9</f>
        <v xml:space="preserve"> </v>
      </c>
      <c r="F2" s="155"/>
      <c r="G2" s="155"/>
      <c r="H2" s="155"/>
      <c r="I2" s="14"/>
      <c r="J2" s="14"/>
      <c r="K2" s="14"/>
      <c r="L2" s="14"/>
      <c r="M2" s="144" t="s">
        <v>6</v>
      </c>
      <c r="N2" s="144"/>
      <c r="O2" s="144"/>
      <c r="P2" s="144"/>
      <c r="Q2" s="154" t="str">
        <f>COVER!B7</f>
        <v xml:space="preserve"> </v>
      </c>
      <c r="R2" s="154"/>
      <c r="S2" s="154"/>
      <c r="T2" s="154"/>
      <c r="U2" s="154"/>
      <c r="V2" s="14"/>
      <c r="W2" s="14"/>
      <c r="X2" s="144" t="s">
        <v>5</v>
      </c>
      <c r="Y2" s="144"/>
      <c r="Z2" s="144"/>
      <c r="AA2" s="144"/>
      <c r="AB2" s="154" t="str">
        <f>COVER!B3</f>
        <v xml:space="preserve"> </v>
      </c>
      <c r="AC2" s="154"/>
      <c r="AD2" s="154"/>
      <c r="AE2" s="154"/>
      <c r="AF2" s="154"/>
      <c r="AG2" s="154"/>
      <c r="AH2" s="154"/>
      <c r="AI2" s="154"/>
    </row>
    <row r="3" spans="1:43" s="15" customFormat="1" ht="5.2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43" s="15" customFormat="1" ht="20.149999999999999" customHeight="1" x14ac:dyDescent="0.25">
      <c r="A4" s="144" t="s">
        <v>182</v>
      </c>
      <c r="B4" s="144"/>
      <c r="C4" s="144"/>
      <c r="D4" s="144"/>
      <c r="E4" s="154" t="str">
        <f>COVER!B11</f>
        <v xml:space="preserve"> </v>
      </c>
      <c r="F4" s="154"/>
      <c r="G4" s="154"/>
      <c r="H4" s="154"/>
      <c r="I4" s="144" t="s">
        <v>183</v>
      </c>
      <c r="J4" s="144"/>
      <c r="K4" s="144"/>
      <c r="L4" s="144"/>
      <c r="M4" s="144"/>
      <c r="N4" s="144"/>
      <c r="O4" s="154" t="str">
        <f>COVER!B13</f>
        <v xml:space="preserve"> </v>
      </c>
      <c r="P4" s="154"/>
      <c r="Q4" s="154"/>
      <c r="R4" s="154"/>
      <c r="S4" s="154"/>
      <c r="T4" s="154"/>
      <c r="U4" s="154"/>
      <c r="V4" s="154"/>
      <c r="W4" s="154"/>
      <c r="X4" s="14"/>
      <c r="Y4" s="14"/>
      <c r="Z4" s="14"/>
      <c r="AA4" s="14"/>
      <c r="AB4" s="14"/>
      <c r="AC4" s="14"/>
      <c r="AD4" s="14"/>
      <c r="AE4" s="14"/>
      <c r="AF4" s="144" t="s">
        <v>184</v>
      </c>
      <c r="AG4" s="144"/>
      <c r="AH4" s="144"/>
      <c r="AI4" s="144"/>
      <c r="AJ4" s="154" t="str">
        <f>COVER!B5</f>
        <v xml:space="preserve"> </v>
      </c>
      <c r="AK4" s="154"/>
      <c r="AL4" s="154"/>
      <c r="AM4" s="154"/>
      <c r="AN4" s="154"/>
      <c r="AO4" s="154"/>
      <c r="AP4" s="154"/>
      <c r="AQ4" s="154"/>
    </row>
    <row r="5" spans="1:43" ht="12.5" x14ac:dyDescent="0.25">
      <c r="A5" s="265" t="s">
        <v>94</v>
      </c>
      <c r="B5" s="266"/>
      <c r="C5" s="266"/>
      <c r="D5" s="266"/>
      <c r="E5" s="266"/>
      <c r="F5" s="266"/>
      <c r="G5" s="266"/>
      <c r="H5" s="266"/>
      <c r="I5" s="266"/>
      <c r="J5" s="266"/>
      <c r="K5" s="212" t="s">
        <v>63</v>
      </c>
      <c r="L5" s="212"/>
      <c r="M5" s="212"/>
      <c r="N5" s="212" t="s">
        <v>64</v>
      </c>
      <c r="O5" s="212"/>
      <c r="P5" s="212"/>
      <c r="Q5" s="30"/>
      <c r="R5" s="212" t="s">
        <v>193</v>
      </c>
      <c r="S5" s="212"/>
      <c r="T5" s="212"/>
      <c r="U5" s="212" t="s">
        <v>82</v>
      </c>
      <c r="V5" s="212"/>
      <c r="W5" s="212"/>
      <c r="X5" s="212" t="s">
        <v>210</v>
      </c>
      <c r="Y5" s="212"/>
      <c r="Z5" s="212"/>
      <c r="AA5" s="212" t="s">
        <v>211</v>
      </c>
      <c r="AB5" s="212"/>
      <c r="AC5" s="212"/>
      <c r="AD5" s="37"/>
      <c r="AE5" s="212" t="s">
        <v>84</v>
      </c>
      <c r="AF5" s="212"/>
      <c r="AG5" s="212"/>
      <c r="AH5" s="31"/>
      <c r="AI5" s="212" t="s">
        <v>26</v>
      </c>
      <c r="AJ5" s="212"/>
      <c r="AK5" s="212"/>
      <c r="AL5" s="212" t="s">
        <v>85</v>
      </c>
      <c r="AM5" s="203"/>
      <c r="AN5" s="203"/>
      <c r="AO5" s="212" t="s">
        <v>25</v>
      </c>
      <c r="AP5" s="212"/>
      <c r="AQ5" s="282"/>
    </row>
    <row r="6" spans="1:43" ht="20.149999999999999" customHeight="1" thickBot="1" x14ac:dyDescent="0.3">
      <c r="A6" s="276"/>
      <c r="B6" s="277"/>
      <c r="C6" s="277"/>
      <c r="D6" s="277"/>
      <c r="E6" s="277"/>
      <c r="F6" s="277"/>
      <c r="G6" s="277"/>
      <c r="H6" s="277"/>
      <c r="I6" s="277"/>
      <c r="J6" s="277"/>
      <c r="K6" s="213"/>
      <c r="L6" s="213"/>
      <c r="M6" s="213"/>
      <c r="N6" s="213"/>
      <c r="O6" s="213"/>
      <c r="P6" s="213"/>
      <c r="Q6" s="32"/>
      <c r="R6" s="213"/>
      <c r="S6" s="213"/>
      <c r="T6" s="213"/>
      <c r="U6" s="213"/>
      <c r="V6" s="213"/>
      <c r="W6" s="213"/>
      <c r="X6" s="213"/>
      <c r="Y6" s="213"/>
      <c r="Z6" s="213"/>
      <c r="AA6" s="213"/>
      <c r="AB6" s="213"/>
      <c r="AC6" s="213"/>
      <c r="AD6" s="32"/>
      <c r="AE6" s="213"/>
      <c r="AF6" s="213"/>
      <c r="AG6" s="213"/>
      <c r="AH6" s="33"/>
      <c r="AI6" s="213"/>
      <c r="AJ6" s="213"/>
      <c r="AK6" s="213"/>
      <c r="AL6" s="204"/>
      <c r="AM6" s="204"/>
      <c r="AN6" s="204"/>
      <c r="AO6" s="213"/>
      <c r="AP6" s="213"/>
      <c r="AQ6" s="283"/>
    </row>
    <row r="7" spans="1:43" ht="20.149999999999999" customHeight="1" thickTop="1" x14ac:dyDescent="0.25">
      <c r="A7" s="304" t="str">
        <f>IF('Rent Equip'!A8&gt;0,'Rent Equip'!A8," ")</f>
        <v xml:space="preserve"> </v>
      </c>
      <c r="B7" s="305"/>
      <c r="C7" s="305"/>
      <c r="D7" s="305"/>
      <c r="E7" s="305"/>
      <c r="F7" s="305"/>
      <c r="G7" s="305"/>
      <c r="H7" s="305"/>
      <c r="I7" s="305"/>
      <c r="J7" s="305"/>
      <c r="K7" s="303" t="str">
        <f>IF('Rent Equip'!C9&gt;0,'Rent Equip'!C9," ")</f>
        <v xml:space="preserve"> </v>
      </c>
      <c r="L7" s="303"/>
      <c r="M7" s="303"/>
      <c r="N7" s="303" t="str">
        <f>IF('Rent Equip'!F9&gt;0,'Rent Equip'!F9," ")</f>
        <v xml:space="preserve"> </v>
      </c>
      <c r="O7" s="303"/>
      <c r="P7" s="303"/>
      <c r="Q7" s="26"/>
      <c r="R7" s="202">
        <v>0</v>
      </c>
      <c r="S7" s="202"/>
      <c r="T7" s="202"/>
      <c r="U7" s="202">
        <v>0</v>
      </c>
      <c r="V7" s="202"/>
      <c r="W7" s="202"/>
      <c r="X7" s="202">
        <v>0</v>
      </c>
      <c r="Y7" s="202"/>
      <c r="Z7" s="202"/>
      <c r="AA7" s="307" t="str">
        <f>IF(X7&gt;0,(X7*AI7),"")</f>
        <v/>
      </c>
      <c r="AB7" s="307"/>
      <c r="AC7" s="307"/>
      <c r="AD7" s="35"/>
      <c r="AE7" s="209" t="s">
        <v>194</v>
      </c>
      <c r="AF7" s="209"/>
      <c r="AG7" s="209"/>
      <c r="AH7" s="27"/>
      <c r="AI7" s="284" t="str">
        <f>IF('Rent Equip'!J8&gt;0,'Rent Equip'!J8," ")</f>
        <v xml:space="preserve"> </v>
      </c>
      <c r="AJ7" s="284"/>
      <c r="AK7" s="284"/>
      <c r="AL7" s="201">
        <v>0</v>
      </c>
      <c r="AM7" s="306"/>
      <c r="AN7" s="306"/>
      <c r="AO7" s="222" t="str">
        <f>IF(AL7&gt;0,(AI7*AL7)," ")</f>
        <v xml:space="preserve"> </v>
      </c>
      <c r="AP7" s="222"/>
      <c r="AQ7" s="308"/>
    </row>
    <row r="8" spans="1:43" ht="20.149999999999999" customHeight="1" x14ac:dyDescent="0.25">
      <c r="A8" s="274" t="str">
        <f>IF('Rent Equip'!A10&gt;0,'Rent Equip'!A10," ")</f>
        <v xml:space="preserve"> </v>
      </c>
      <c r="B8" s="275"/>
      <c r="C8" s="275"/>
      <c r="D8" s="275"/>
      <c r="E8" s="275"/>
      <c r="F8" s="275"/>
      <c r="G8" s="275"/>
      <c r="H8" s="275"/>
      <c r="I8" s="275"/>
      <c r="J8" s="275"/>
      <c r="K8" s="303" t="str">
        <f>IF('Rent Equip'!C11&gt;0,'Rent Equip'!C11," ")</f>
        <v xml:space="preserve"> </v>
      </c>
      <c r="L8" s="303"/>
      <c r="M8" s="303"/>
      <c r="N8" s="303" t="str">
        <f>IF('Rent Equip'!F11&gt;0,'Rent Equip'!F11," ")</f>
        <v xml:space="preserve"> </v>
      </c>
      <c r="O8" s="303"/>
      <c r="P8" s="303"/>
      <c r="Q8" s="28"/>
      <c r="R8" s="293" t="s">
        <v>194</v>
      </c>
      <c r="S8" s="293"/>
      <c r="T8" s="293"/>
      <c r="U8" s="293"/>
      <c r="V8" s="293"/>
      <c r="W8" s="293"/>
      <c r="X8" s="293"/>
      <c r="Y8" s="293"/>
      <c r="Z8" s="293"/>
      <c r="AA8" s="302" t="str">
        <f>IF(X8&gt;0,(X8*AI8),"")</f>
        <v/>
      </c>
      <c r="AB8" s="302"/>
      <c r="AC8" s="302"/>
      <c r="AD8" s="36"/>
      <c r="AE8" s="184"/>
      <c r="AF8" s="184"/>
      <c r="AG8" s="184"/>
      <c r="AH8" s="29"/>
      <c r="AI8" s="284" t="str">
        <f>IF('Rent Equip'!J10&gt;0,'Rent Equip'!J10," ")</f>
        <v xml:space="preserve"> </v>
      </c>
      <c r="AJ8" s="284"/>
      <c r="AK8" s="284"/>
      <c r="AL8" s="184"/>
      <c r="AM8" s="153"/>
      <c r="AN8" s="153"/>
      <c r="AO8" s="181" t="str">
        <f>IF(AL8&gt;0,(AI8*AL8)," ")</f>
        <v xml:space="preserve"> </v>
      </c>
      <c r="AP8" s="181"/>
      <c r="AQ8" s="182"/>
    </row>
    <row r="9" spans="1:43" ht="20.149999999999999" customHeight="1" x14ac:dyDescent="0.25">
      <c r="A9" s="274" t="str">
        <f>IF('Rent Equip'!A12&gt;0,'Rent Equip'!A12," ")</f>
        <v xml:space="preserve"> </v>
      </c>
      <c r="B9" s="275"/>
      <c r="C9" s="275"/>
      <c r="D9" s="275"/>
      <c r="E9" s="275"/>
      <c r="F9" s="275"/>
      <c r="G9" s="275"/>
      <c r="H9" s="275"/>
      <c r="I9" s="275"/>
      <c r="J9" s="275"/>
      <c r="K9" s="303" t="str">
        <f>IF('Rent Equip'!C13,'Rent Equip'!C13," ")</f>
        <v xml:space="preserve"> </v>
      </c>
      <c r="L9" s="303"/>
      <c r="M9" s="303"/>
      <c r="N9" s="303" t="str">
        <f>IF('Rent Equip'!F13&gt;0,'Rent Equip'!F13," ")</f>
        <v xml:space="preserve"> </v>
      </c>
      <c r="O9" s="303"/>
      <c r="P9" s="303"/>
      <c r="Q9" s="28"/>
      <c r="R9" s="293"/>
      <c r="S9" s="293"/>
      <c r="T9" s="293"/>
      <c r="U9" s="293"/>
      <c r="V9" s="293"/>
      <c r="W9" s="293"/>
      <c r="X9" s="293"/>
      <c r="Y9" s="293"/>
      <c r="Z9" s="293"/>
      <c r="AA9" s="302" t="str">
        <f t="shared" ref="AA9:AA27" si="0">IF(X9&gt;0,(X9*AI9),"")</f>
        <v/>
      </c>
      <c r="AB9" s="302"/>
      <c r="AC9" s="302"/>
      <c r="AD9" s="36"/>
      <c r="AE9" s="184"/>
      <c r="AF9" s="184"/>
      <c r="AG9" s="184"/>
      <c r="AH9" s="29"/>
      <c r="AI9" s="284" t="str">
        <f>IF('Rent Equip'!J12&gt;0,'Rent Equip'!J12," ")</f>
        <v xml:space="preserve"> </v>
      </c>
      <c r="AJ9" s="284"/>
      <c r="AK9" s="284"/>
      <c r="AL9" s="184"/>
      <c r="AM9" s="153"/>
      <c r="AN9" s="153"/>
      <c r="AO9" s="181" t="str">
        <f t="shared" ref="AO9:AO27" si="1">IF(AL9&gt;0,(AI9*AL9)," ")</f>
        <v xml:space="preserve"> </v>
      </c>
      <c r="AP9" s="181"/>
      <c r="AQ9" s="182"/>
    </row>
    <row r="10" spans="1:43" ht="20.149999999999999" customHeight="1" x14ac:dyDescent="0.25">
      <c r="A10" s="274" t="str">
        <f>IF('Rent Equip'!A14&gt;0,'Rent Equip'!A14," ")</f>
        <v xml:space="preserve"> </v>
      </c>
      <c r="B10" s="275"/>
      <c r="C10" s="275"/>
      <c r="D10" s="275"/>
      <c r="E10" s="275"/>
      <c r="F10" s="275"/>
      <c r="G10" s="275"/>
      <c r="H10" s="275"/>
      <c r="I10" s="275"/>
      <c r="J10" s="275"/>
      <c r="K10" s="303" t="str">
        <f>IF('Rent Equip'!C15&gt;0,'Rent Equip'!C15," ")</f>
        <v xml:space="preserve"> </v>
      </c>
      <c r="L10" s="303"/>
      <c r="M10" s="303"/>
      <c r="N10" s="303" t="str">
        <f>IF('Rent Equip'!F15&gt;0,'Rent Equip'!F15," ")</f>
        <v xml:space="preserve"> </v>
      </c>
      <c r="O10" s="303"/>
      <c r="P10" s="303"/>
      <c r="Q10" s="28"/>
      <c r="R10" s="293"/>
      <c r="S10" s="293"/>
      <c r="T10" s="293"/>
      <c r="U10" s="293"/>
      <c r="V10" s="293"/>
      <c r="W10" s="293"/>
      <c r="X10" s="293"/>
      <c r="Y10" s="293"/>
      <c r="Z10" s="293"/>
      <c r="AA10" s="302" t="str">
        <f t="shared" si="0"/>
        <v/>
      </c>
      <c r="AB10" s="302"/>
      <c r="AC10" s="302"/>
      <c r="AD10" s="36"/>
      <c r="AE10" s="184"/>
      <c r="AF10" s="184"/>
      <c r="AG10" s="184"/>
      <c r="AH10" s="29"/>
      <c r="AI10" s="284" t="str">
        <f>IF('Rent Equip'!J14&gt;0,'Rent Equip'!J14," ")</f>
        <v xml:space="preserve"> </v>
      </c>
      <c r="AJ10" s="284"/>
      <c r="AK10" s="284"/>
      <c r="AL10" s="184"/>
      <c r="AM10" s="153"/>
      <c r="AN10" s="153"/>
      <c r="AO10" s="181" t="str">
        <f t="shared" si="1"/>
        <v xml:space="preserve"> </v>
      </c>
      <c r="AP10" s="181"/>
      <c r="AQ10" s="182"/>
    </row>
    <row r="11" spans="1:43" ht="20.149999999999999" customHeight="1" x14ac:dyDescent="0.25">
      <c r="A11" s="274" t="str">
        <f>IF('Rent Equip'!A16&gt;0,'Rent Equip'!A16," ")</f>
        <v xml:space="preserve"> </v>
      </c>
      <c r="B11" s="275"/>
      <c r="C11" s="275"/>
      <c r="D11" s="275"/>
      <c r="E11" s="275"/>
      <c r="F11" s="275"/>
      <c r="G11" s="275"/>
      <c r="H11" s="275"/>
      <c r="I11" s="275"/>
      <c r="J11" s="275"/>
      <c r="K11" s="303" t="str">
        <f>IF('Rent Equip'!C17&gt;0,'Rent Equip'!C17," ")</f>
        <v xml:space="preserve"> </v>
      </c>
      <c r="L11" s="303"/>
      <c r="M11" s="303"/>
      <c r="N11" s="303" t="str">
        <f>IF('Rent Equip'!F17&gt;0,'Rent Equip'!F17," ")</f>
        <v xml:space="preserve"> </v>
      </c>
      <c r="O11" s="303"/>
      <c r="P11" s="303"/>
      <c r="Q11" s="28"/>
      <c r="R11" s="293"/>
      <c r="S11" s="293"/>
      <c r="T11" s="293"/>
      <c r="U11" s="293"/>
      <c r="V11" s="293"/>
      <c r="W11" s="293"/>
      <c r="X11" s="293"/>
      <c r="Y11" s="293"/>
      <c r="Z11" s="293"/>
      <c r="AA11" s="302" t="str">
        <f t="shared" si="0"/>
        <v/>
      </c>
      <c r="AB11" s="302"/>
      <c r="AC11" s="302"/>
      <c r="AD11" s="36"/>
      <c r="AE11" s="184"/>
      <c r="AF11" s="184"/>
      <c r="AG11" s="184"/>
      <c r="AH11" s="29"/>
      <c r="AI11" s="284" t="str">
        <f>IF('Rent Equip'!J16&gt;0,'Rent Equip'!J16," ")</f>
        <v xml:space="preserve"> </v>
      </c>
      <c r="AJ11" s="284"/>
      <c r="AK11" s="284"/>
      <c r="AL11" s="184"/>
      <c r="AM11" s="153"/>
      <c r="AN11" s="153"/>
      <c r="AO11" s="181" t="str">
        <f t="shared" si="1"/>
        <v xml:space="preserve"> </v>
      </c>
      <c r="AP11" s="181"/>
      <c r="AQ11" s="182"/>
    </row>
    <row r="12" spans="1:43" ht="20.149999999999999" customHeight="1" x14ac:dyDescent="0.25">
      <c r="A12" s="274" t="str">
        <f>IF('Rent Equip'!A18&gt;0,'Rent Equip'!A18," ")</f>
        <v xml:space="preserve"> </v>
      </c>
      <c r="B12" s="275"/>
      <c r="C12" s="275"/>
      <c r="D12" s="275"/>
      <c r="E12" s="275"/>
      <c r="F12" s="275"/>
      <c r="G12" s="275"/>
      <c r="H12" s="275"/>
      <c r="I12" s="275"/>
      <c r="J12" s="275"/>
      <c r="K12" s="303" t="str">
        <f>IF('Rent Equip'!C19&gt;0,'Rent Equip'!C19," ")</f>
        <v xml:space="preserve"> </v>
      </c>
      <c r="L12" s="303"/>
      <c r="M12" s="303"/>
      <c r="N12" s="303" t="str">
        <f>IF('Rent Equip'!F19&gt;0,'Rent Equip'!F19," ")</f>
        <v xml:space="preserve"> </v>
      </c>
      <c r="O12" s="303"/>
      <c r="P12" s="303"/>
      <c r="Q12" s="28"/>
      <c r="R12" s="293"/>
      <c r="S12" s="293"/>
      <c r="T12" s="293"/>
      <c r="U12" s="293"/>
      <c r="V12" s="293"/>
      <c r="W12" s="293"/>
      <c r="X12" s="293"/>
      <c r="Y12" s="293"/>
      <c r="Z12" s="293"/>
      <c r="AA12" s="302" t="str">
        <f t="shared" si="0"/>
        <v/>
      </c>
      <c r="AB12" s="302"/>
      <c r="AC12" s="302"/>
      <c r="AD12" s="36"/>
      <c r="AE12" s="184"/>
      <c r="AF12" s="184"/>
      <c r="AG12" s="184"/>
      <c r="AH12" s="29"/>
      <c r="AI12" s="284" t="str">
        <f>IF('Rent Equip'!J18&gt;0,'Rent Equip'!J18," ")</f>
        <v xml:space="preserve"> </v>
      </c>
      <c r="AJ12" s="284"/>
      <c r="AK12" s="284"/>
      <c r="AL12" s="184"/>
      <c r="AM12" s="153"/>
      <c r="AN12" s="153"/>
      <c r="AO12" s="181" t="str">
        <f t="shared" si="1"/>
        <v xml:space="preserve"> </v>
      </c>
      <c r="AP12" s="181"/>
      <c r="AQ12" s="182"/>
    </row>
    <row r="13" spans="1:43" ht="20.149999999999999" customHeight="1" x14ac:dyDescent="0.25">
      <c r="A13" s="274" t="str">
        <f>IF('Rent Equip'!A20&gt;0,'Rent Equip'!A20," ")</f>
        <v xml:space="preserve"> </v>
      </c>
      <c r="B13" s="275"/>
      <c r="C13" s="275"/>
      <c r="D13" s="275"/>
      <c r="E13" s="275"/>
      <c r="F13" s="275"/>
      <c r="G13" s="275"/>
      <c r="H13" s="275"/>
      <c r="I13" s="275"/>
      <c r="J13" s="275"/>
      <c r="K13" s="303" t="str">
        <f>IF('Rent Equip'!C21&gt;0,'Rent Equip'!C21," ")</f>
        <v xml:space="preserve"> </v>
      </c>
      <c r="L13" s="303"/>
      <c r="M13" s="303"/>
      <c r="N13" s="303" t="str">
        <f>IF('Rent Equip'!F21&gt;0,'Rent Equip'!F21," ")</f>
        <v xml:space="preserve"> </v>
      </c>
      <c r="O13" s="303"/>
      <c r="P13" s="303"/>
      <c r="Q13" s="28"/>
      <c r="R13" s="293"/>
      <c r="S13" s="293"/>
      <c r="T13" s="293"/>
      <c r="U13" s="293"/>
      <c r="V13" s="293"/>
      <c r="W13" s="293"/>
      <c r="X13" s="293"/>
      <c r="Y13" s="293"/>
      <c r="Z13" s="293"/>
      <c r="AA13" s="302" t="str">
        <f t="shared" si="0"/>
        <v/>
      </c>
      <c r="AB13" s="302"/>
      <c r="AC13" s="302"/>
      <c r="AD13" s="36"/>
      <c r="AE13" s="184"/>
      <c r="AF13" s="184"/>
      <c r="AG13" s="184"/>
      <c r="AH13" s="29"/>
      <c r="AI13" s="284" t="str">
        <f>IF('Rent Equip'!J20&gt;0,'Rent Equip'!J20," ")</f>
        <v xml:space="preserve"> </v>
      </c>
      <c r="AJ13" s="284"/>
      <c r="AK13" s="284"/>
      <c r="AL13" s="184"/>
      <c r="AM13" s="153"/>
      <c r="AN13" s="153"/>
      <c r="AO13" s="181" t="str">
        <f t="shared" si="1"/>
        <v xml:space="preserve"> </v>
      </c>
      <c r="AP13" s="181"/>
      <c r="AQ13" s="182"/>
    </row>
    <row r="14" spans="1:43" ht="20.149999999999999" customHeight="1" x14ac:dyDescent="0.25">
      <c r="A14" s="274" t="str">
        <f>IF('Rent Equip'!A22&gt;0,'Rent Equip'!A22," ")</f>
        <v xml:space="preserve"> </v>
      </c>
      <c r="B14" s="275"/>
      <c r="C14" s="275"/>
      <c r="D14" s="275"/>
      <c r="E14" s="275"/>
      <c r="F14" s="275"/>
      <c r="G14" s="275"/>
      <c r="H14" s="275"/>
      <c r="I14" s="275"/>
      <c r="J14" s="275"/>
      <c r="K14" s="303" t="str">
        <f>IF('Rent Equip'!C23&gt;0,'Rent Equip'!C23," ")</f>
        <v xml:space="preserve"> </v>
      </c>
      <c r="L14" s="303"/>
      <c r="M14" s="303"/>
      <c r="N14" s="303" t="str">
        <f>IF('Rent Equip'!F23&gt;0,'Rent Equip'!F23," ")</f>
        <v xml:space="preserve"> </v>
      </c>
      <c r="O14" s="303"/>
      <c r="P14" s="303"/>
      <c r="Q14" s="28"/>
      <c r="R14" s="293"/>
      <c r="S14" s="293"/>
      <c r="T14" s="293"/>
      <c r="U14" s="293"/>
      <c r="V14" s="293"/>
      <c r="W14" s="293"/>
      <c r="X14" s="293"/>
      <c r="Y14" s="293"/>
      <c r="Z14" s="293"/>
      <c r="AA14" s="302" t="str">
        <f t="shared" si="0"/>
        <v/>
      </c>
      <c r="AB14" s="302"/>
      <c r="AC14" s="302"/>
      <c r="AD14" s="36"/>
      <c r="AE14" s="184"/>
      <c r="AF14" s="184"/>
      <c r="AG14" s="184"/>
      <c r="AH14" s="29"/>
      <c r="AI14" s="284" t="str">
        <f>IF('Rent Equip'!J22&gt;0,'Rent Equip'!J22," ")</f>
        <v xml:space="preserve"> </v>
      </c>
      <c r="AJ14" s="284"/>
      <c r="AK14" s="284"/>
      <c r="AL14" s="184"/>
      <c r="AM14" s="153"/>
      <c r="AN14" s="153"/>
      <c r="AO14" s="181" t="str">
        <f t="shared" si="1"/>
        <v xml:space="preserve"> </v>
      </c>
      <c r="AP14" s="181"/>
      <c r="AQ14" s="182"/>
    </row>
    <row r="15" spans="1:43" ht="20.149999999999999" customHeight="1" x14ac:dyDescent="0.25">
      <c r="A15" s="274" t="str">
        <f>IF('Rent Equip'!A24&gt;0,'Rent Equip'!A24," ")</f>
        <v xml:space="preserve"> </v>
      </c>
      <c r="B15" s="275"/>
      <c r="C15" s="275"/>
      <c r="D15" s="275"/>
      <c r="E15" s="275"/>
      <c r="F15" s="275"/>
      <c r="G15" s="275"/>
      <c r="H15" s="275"/>
      <c r="I15" s="275"/>
      <c r="J15" s="275"/>
      <c r="K15" s="303" t="str">
        <f>IF('Rent Equip'!C25&gt;0,'Rent Equip'!C25," ")</f>
        <v xml:space="preserve"> </v>
      </c>
      <c r="L15" s="303"/>
      <c r="M15" s="303"/>
      <c r="N15" s="303" t="str">
        <f>IF('Rent Equip'!F25&gt;0,'Rent Equip'!F25," ")</f>
        <v xml:space="preserve"> </v>
      </c>
      <c r="O15" s="303"/>
      <c r="P15" s="303"/>
      <c r="Q15" s="28"/>
      <c r="R15" s="293"/>
      <c r="S15" s="293"/>
      <c r="T15" s="293"/>
      <c r="U15" s="293"/>
      <c r="V15" s="293"/>
      <c r="W15" s="293"/>
      <c r="X15" s="293"/>
      <c r="Y15" s="293"/>
      <c r="Z15" s="293"/>
      <c r="AA15" s="302" t="str">
        <f t="shared" si="0"/>
        <v/>
      </c>
      <c r="AB15" s="302"/>
      <c r="AC15" s="302"/>
      <c r="AD15" s="36"/>
      <c r="AE15" s="184"/>
      <c r="AF15" s="184"/>
      <c r="AG15" s="184"/>
      <c r="AH15" s="29"/>
      <c r="AI15" s="284" t="str">
        <f>IF('Rent Equip'!J24&gt;0,'Rent Equip'!J24," ")</f>
        <v xml:space="preserve"> </v>
      </c>
      <c r="AJ15" s="284"/>
      <c r="AK15" s="284"/>
      <c r="AL15" s="184"/>
      <c r="AM15" s="153"/>
      <c r="AN15" s="153"/>
      <c r="AO15" s="181" t="str">
        <f t="shared" si="1"/>
        <v xml:space="preserve"> </v>
      </c>
      <c r="AP15" s="181"/>
      <c r="AQ15" s="182"/>
    </row>
    <row r="16" spans="1:43" ht="20.149999999999999" customHeight="1" x14ac:dyDescent="0.25">
      <c r="A16" s="274" t="str">
        <f>IF('Rent Equip'!A26&gt;0,'Rent Equip'!A26," ")</f>
        <v xml:space="preserve"> </v>
      </c>
      <c r="B16" s="275"/>
      <c r="C16" s="275"/>
      <c r="D16" s="275"/>
      <c r="E16" s="275"/>
      <c r="F16" s="275"/>
      <c r="G16" s="275"/>
      <c r="H16" s="275"/>
      <c r="I16" s="275"/>
      <c r="J16" s="275"/>
      <c r="K16" s="303" t="str">
        <f>IF('Rent Equip'!C27&gt;0,'Rent Equip'!C27," ")</f>
        <v xml:space="preserve"> </v>
      </c>
      <c r="L16" s="303"/>
      <c r="M16" s="303"/>
      <c r="N16" s="303" t="str">
        <f>IF('Rent Equip'!F27&gt;0,'Rent Equip'!F27," ")</f>
        <v xml:space="preserve"> </v>
      </c>
      <c r="O16" s="303"/>
      <c r="P16" s="303"/>
      <c r="Q16" s="28"/>
      <c r="R16" s="293"/>
      <c r="S16" s="293"/>
      <c r="T16" s="293"/>
      <c r="U16" s="293"/>
      <c r="V16" s="293"/>
      <c r="W16" s="293"/>
      <c r="X16" s="293"/>
      <c r="Y16" s="293"/>
      <c r="Z16" s="293"/>
      <c r="AA16" s="302" t="str">
        <f t="shared" si="0"/>
        <v/>
      </c>
      <c r="AB16" s="302"/>
      <c r="AC16" s="302"/>
      <c r="AD16" s="36"/>
      <c r="AE16" s="184"/>
      <c r="AF16" s="184"/>
      <c r="AG16" s="184"/>
      <c r="AH16" s="29"/>
      <c r="AI16" s="284" t="str">
        <f>IF('Rent Equip'!J26&gt;0,'Rent Equip'!J26," ")</f>
        <v xml:space="preserve"> </v>
      </c>
      <c r="AJ16" s="284"/>
      <c r="AK16" s="284"/>
      <c r="AL16" s="184"/>
      <c r="AM16" s="153"/>
      <c r="AN16" s="153"/>
      <c r="AO16" s="181" t="str">
        <f t="shared" si="1"/>
        <v xml:space="preserve"> </v>
      </c>
      <c r="AP16" s="181"/>
      <c r="AQ16" s="182"/>
    </row>
    <row r="17" spans="1:43" ht="20.149999999999999" customHeight="1" x14ac:dyDescent="0.25">
      <c r="A17" s="274" t="str">
        <f>IF('Rent Equip'!A28&gt;0,'Rent Equip'!A28," ")</f>
        <v xml:space="preserve"> </v>
      </c>
      <c r="B17" s="275"/>
      <c r="C17" s="275"/>
      <c r="D17" s="275"/>
      <c r="E17" s="275"/>
      <c r="F17" s="275"/>
      <c r="G17" s="275"/>
      <c r="H17" s="275"/>
      <c r="I17" s="275"/>
      <c r="J17" s="275"/>
      <c r="K17" s="303" t="str">
        <f>IF('Rent Equip'!C29&gt;0,'Rent Equip'!C29," ")</f>
        <v xml:space="preserve"> </v>
      </c>
      <c r="L17" s="303"/>
      <c r="M17" s="303"/>
      <c r="N17" s="303" t="str">
        <f>IF('Rent Equip'!F29&gt;0,'Rent Equip'!F29," ")</f>
        <v xml:space="preserve"> </v>
      </c>
      <c r="O17" s="303"/>
      <c r="P17" s="303"/>
      <c r="Q17" s="28"/>
      <c r="R17" s="293"/>
      <c r="S17" s="293"/>
      <c r="T17" s="293"/>
      <c r="U17" s="293"/>
      <c r="V17" s="293"/>
      <c r="W17" s="293"/>
      <c r="X17" s="293"/>
      <c r="Y17" s="293"/>
      <c r="Z17" s="293"/>
      <c r="AA17" s="302" t="str">
        <f t="shared" si="0"/>
        <v/>
      </c>
      <c r="AB17" s="302"/>
      <c r="AC17" s="302"/>
      <c r="AD17" s="36"/>
      <c r="AE17" s="184"/>
      <c r="AF17" s="184"/>
      <c r="AG17" s="184"/>
      <c r="AH17" s="29"/>
      <c r="AI17" s="284" t="str">
        <f>IF('Rent Equip'!J28&gt;0,'Rent Equip'!J28," ")</f>
        <v xml:space="preserve"> </v>
      </c>
      <c r="AJ17" s="284"/>
      <c r="AK17" s="284"/>
      <c r="AL17" s="184"/>
      <c r="AM17" s="153"/>
      <c r="AN17" s="153"/>
      <c r="AO17" s="181" t="str">
        <f t="shared" si="1"/>
        <v xml:space="preserve"> </v>
      </c>
      <c r="AP17" s="181"/>
      <c r="AQ17" s="182"/>
    </row>
    <row r="18" spans="1:43" ht="20.149999999999999" customHeight="1" x14ac:dyDescent="0.25">
      <c r="A18" s="274" t="str">
        <f>IF('Rent Equip'!A30&gt;0,'Rent Equip'!A30," ")</f>
        <v xml:space="preserve"> </v>
      </c>
      <c r="B18" s="275"/>
      <c r="C18" s="275"/>
      <c r="D18" s="275"/>
      <c r="E18" s="275"/>
      <c r="F18" s="275"/>
      <c r="G18" s="275"/>
      <c r="H18" s="275"/>
      <c r="I18" s="275"/>
      <c r="J18" s="275"/>
      <c r="K18" s="303" t="str">
        <f>IF('Rent Equip'!C31&gt;0,'Rent Equip'!C31," ")</f>
        <v xml:space="preserve"> </v>
      </c>
      <c r="L18" s="303"/>
      <c r="M18" s="303"/>
      <c r="N18" s="303" t="str">
        <f>IF('Rent Equip'!F31&gt;0,'Rent Equip'!F31," ")</f>
        <v xml:space="preserve"> </v>
      </c>
      <c r="O18" s="303"/>
      <c r="P18" s="303"/>
      <c r="Q18" s="28"/>
      <c r="R18" s="293"/>
      <c r="S18" s="293"/>
      <c r="T18" s="293"/>
      <c r="U18" s="293"/>
      <c r="V18" s="293"/>
      <c r="W18" s="293"/>
      <c r="X18" s="293"/>
      <c r="Y18" s="293"/>
      <c r="Z18" s="293"/>
      <c r="AA18" s="302" t="str">
        <f t="shared" si="0"/>
        <v/>
      </c>
      <c r="AB18" s="302"/>
      <c r="AC18" s="302"/>
      <c r="AD18" s="36"/>
      <c r="AE18" s="184"/>
      <c r="AF18" s="184"/>
      <c r="AG18" s="184"/>
      <c r="AH18" s="29"/>
      <c r="AI18" s="284" t="str">
        <f>IF('Rent Equip'!J30&gt;0,'Rent Equip'!J30," ")</f>
        <v xml:space="preserve"> </v>
      </c>
      <c r="AJ18" s="284"/>
      <c r="AK18" s="284"/>
      <c r="AL18" s="184"/>
      <c r="AM18" s="153"/>
      <c r="AN18" s="153"/>
      <c r="AO18" s="181" t="str">
        <f t="shared" si="1"/>
        <v xml:space="preserve"> </v>
      </c>
      <c r="AP18" s="181"/>
      <c r="AQ18" s="182"/>
    </row>
    <row r="19" spans="1:43" ht="20.149999999999999" customHeight="1" x14ac:dyDescent="0.25">
      <c r="A19" s="274" t="str">
        <f>IF('Rent Equip'!A32&gt;0,'Rent Equip'!A32," ")</f>
        <v xml:space="preserve"> </v>
      </c>
      <c r="B19" s="275"/>
      <c r="C19" s="275"/>
      <c r="D19" s="275"/>
      <c r="E19" s="275"/>
      <c r="F19" s="275"/>
      <c r="G19" s="275"/>
      <c r="H19" s="275"/>
      <c r="I19" s="275"/>
      <c r="J19" s="275"/>
      <c r="K19" s="303" t="str">
        <f>IF('Rent Equip'!C33&gt;0,'Rent Equip'!C33," ")</f>
        <v xml:space="preserve"> </v>
      </c>
      <c r="L19" s="303"/>
      <c r="M19" s="303"/>
      <c r="N19" s="303" t="str">
        <f>IF('Rent Equip'!F33&gt;0,'Rent Equip'!F33," ")</f>
        <v xml:space="preserve"> </v>
      </c>
      <c r="O19" s="303"/>
      <c r="P19" s="303"/>
      <c r="Q19" s="28"/>
      <c r="R19" s="293"/>
      <c r="S19" s="293"/>
      <c r="T19" s="293"/>
      <c r="U19" s="293"/>
      <c r="V19" s="293"/>
      <c r="W19" s="293"/>
      <c r="X19" s="293"/>
      <c r="Y19" s="293"/>
      <c r="Z19" s="293"/>
      <c r="AA19" s="302" t="str">
        <f t="shared" si="0"/>
        <v/>
      </c>
      <c r="AB19" s="302"/>
      <c r="AC19" s="302"/>
      <c r="AD19" s="36"/>
      <c r="AE19" s="184"/>
      <c r="AF19" s="184"/>
      <c r="AG19" s="184"/>
      <c r="AH19" s="29"/>
      <c r="AI19" s="284" t="str">
        <f>IF('Rent Equip'!J32&gt;0,'Rent Equip'!J32," ")</f>
        <v xml:space="preserve"> </v>
      </c>
      <c r="AJ19" s="284"/>
      <c r="AK19" s="284"/>
      <c r="AL19" s="184"/>
      <c r="AM19" s="153"/>
      <c r="AN19" s="153"/>
      <c r="AO19" s="181" t="str">
        <f t="shared" si="1"/>
        <v xml:space="preserve"> </v>
      </c>
      <c r="AP19" s="181"/>
      <c r="AQ19" s="182"/>
    </row>
    <row r="20" spans="1:43" ht="20.149999999999999" customHeight="1" x14ac:dyDescent="0.25">
      <c r="A20" s="274" t="str">
        <f>IF('Rent Equip'!A34&gt;0,'Rent Equip'!A34," ")</f>
        <v xml:space="preserve"> </v>
      </c>
      <c r="B20" s="275"/>
      <c r="C20" s="275"/>
      <c r="D20" s="275"/>
      <c r="E20" s="275"/>
      <c r="F20" s="275"/>
      <c r="G20" s="275"/>
      <c r="H20" s="275"/>
      <c r="I20" s="275"/>
      <c r="J20" s="275"/>
      <c r="K20" s="303" t="str">
        <f>IF('Rent Equip'!C35&gt;0,'Rent Equip'!C35," ")</f>
        <v xml:space="preserve"> </v>
      </c>
      <c r="L20" s="303"/>
      <c r="M20" s="303"/>
      <c r="N20" s="303" t="str">
        <f>IF('Rent Equip'!F35&gt;0,'Rent Equip'!F35," ")</f>
        <v xml:space="preserve"> </v>
      </c>
      <c r="O20" s="303"/>
      <c r="P20" s="303"/>
      <c r="Q20" s="28"/>
      <c r="R20" s="293"/>
      <c r="S20" s="293"/>
      <c r="T20" s="293"/>
      <c r="U20" s="293"/>
      <c r="V20" s="293"/>
      <c r="W20" s="293"/>
      <c r="X20" s="293"/>
      <c r="Y20" s="293"/>
      <c r="Z20" s="293"/>
      <c r="AA20" s="302" t="str">
        <f t="shared" si="0"/>
        <v/>
      </c>
      <c r="AB20" s="302"/>
      <c r="AC20" s="302"/>
      <c r="AD20" s="36"/>
      <c r="AE20" s="184"/>
      <c r="AF20" s="184"/>
      <c r="AG20" s="184"/>
      <c r="AH20" s="29"/>
      <c r="AI20" s="284" t="str">
        <f>IF('Rent Equip'!J34&gt;0,'Rent Equip'!J34," ")</f>
        <v xml:space="preserve"> </v>
      </c>
      <c r="AJ20" s="284"/>
      <c r="AK20" s="284"/>
      <c r="AL20" s="184"/>
      <c r="AM20" s="153"/>
      <c r="AN20" s="153"/>
      <c r="AO20" s="181" t="str">
        <f t="shared" si="1"/>
        <v xml:space="preserve"> </v>
      </c>
      <c r="AP20" s="181"/>
      <c r="AQ20" s="182"/>
    </row>
    <row r="21" spans="1:43" ht="20.149999999999999" customHeight="1" x14ac:dyDescent="0.25">
      <c r="A21" s="274" t="str">
        <f>IF('Rent Equip'!A36&gt;0,'Rent Equip'!A36," ")</f>
        <v xml:space="preserve"> </v>
      </c>
      <c r="B21" s="275"/>
      <c r="C21" s="275"/>
      <c r="D21" s="275"/>
      <c r="E21" s="275"/>
      <c r="F21" s="275"/>
      <c r="G21" s="275"/>
      <c r="H21" s="275"/>
      <c r="I21" s="275"/>
      <c r="J21" s="275"/>
      <c r="K21" s="303" t="str">
        <f>IF('Rent Equip'!C37&gt;0,'Rent Equip'!C37," ")</f>
        <v xml:space="preserve"> </v>
      </c>
      <c r="L21" s="303"/>
      <c r="M21" s="303"/>
      <c r="N21" s="303" t="str">
        <f>IF('Rent Equip'!F37&gt;0,'Rent Equip'!F37," ")</f>
        <v xml:space="preserve"> </v>
      </c>
      <c r="O21" s="303"/>
      <c r="P21" s="303"/>
      <c r="Q21" s="28"/>
      <c r="R21" s="293"/>
      <c r="S21" s="293"/>
      <c r="T21" s="293"/>
      <c r="U21" s="293"/>
      <c r="V21" s="293"/>
      <c r="W21" s="293"/>
      <c r="X21" s="293"/>
      <c r="Y21" s="293"/>
      <c r="Z21" s="293"/>
      <c r="AA21" s="302" t="str">
        <f t="shared" si="0"/>
        <v/>
      </c>
      <c r="AB21" s="302"/>
      <c r="AC21" s="302"/>
      <c r="AD21" s="36"/>
      <c r="AE21" s="184"/>
      <c r="AF21" s="184"/>
      <c r="AG21" s="184"/>
      <c r="AH21" s="29"/>
      <c r="AI21" s="284" t="str">
        <f>IF('Rent Equip'!J36&gt;0,'Rent Equip'!J36," ")</f>
        <v xml:space="preserve"> </v>
      </c>
      <c r="AJ21" s="284"/>
      <c r="AK21" s="284"/>
      <c r="AL21" s="184"/>
      <c r="AM21" s="153"/>
      <c r="AN21" s="153"/>
      <c r="AO21" s="181" t="str">
        <f t="shared" si="1"/>
        <v xml:space="preserve"> </v>
      </c>
      <c r="AP21" s="181"/>
      <c r="AQ21" s="182"/>
    </row>
    <row r="22" spans="1:43" ht="20.149999999999999" customHeight="1" x14ac:dyDescent="0.25">
      <c r="A22" s="274" t="str">
        <f>IF('Rent Equip'!A38&gt;0,'Rent Equip'!A38," ")</f>
        <v xml:space="preserve"> </v>
      </c>
      <c r="B22" s="275"/>
      <c r="C22" s="275"/>
      <c r="D22" s="275"/>
      <c r="E22" s="275"/>
      <c r="F22" s="275"/>
      <c r="G22" s="275"/>
      <c r="H22" s="275"/>
      <c r="I22" s="275"/>
      <c r="J22" s="275"/>
      <c r="K22" s="303" t="str">
        <f>IF('Rent Equip'!C39&gt;0,'Rent Equip'!C39," ")</f>
        <v xml:space="preserve"> </v>
      </c>
      <c r="L22" s="303"/>
      <c r="M22" s="303"/>
      <c r="N22" s="303" t="str">
        <f>IF('Rent Equip'!F39&gt;0,'Rent Equip'!F39," ")</f>
        <v xml:space="preserve"> </v>
      </c>
      <c r="O22" s="303"/>
      <c r="P22" s="303"/>
      <c r="Q22" s="28"/>
      <c r="R22" s="293"/>
      <c r="S22" s="293"/>
      <c r="T22" s="293"/>
      <c r="U22" s="293"/>
      <c r="V22" s="293"/>
      <c r="W22" s="293"/>
      <c r="X22" s="293"/>
      <c r="Y22" s="293"/>
      <c r="Z22" s="293"/>
      <c r="AA22" s="302" t="str">
        <f t="shared" si="0"/>
        <v/>
      </c>
      <c r="AB22" s="302"/>
      <c r="AC22" s="302"/>
      <c r="AD22" s="36"/>
      <c r="AE22" s="184"/>
      <c r="AF22" s="184"/>
      <c r="AG22" s="184"/>
      <c r="AH22" s="29"/>
      <c r="AI22" s="284" t="str">
        <f>IF('Rent Equip'!J38&gt;0,'Rent Equip'!J38," ")</f>
        <v xml:space="preserve"> </v>
      </c>
      <c r="AJ22" s="284"/>
      <c r="AK22" s="284"/>
      <c r="AL22" s="184"/>
      <c r="AM22" s="153"/>
      <c r="AN22" s="153"/>
      <c r="AO22" s="181" t="str">
        <f t="shared" si="1"/>
        <v xml:space="preserve"> </v>
      </c>
      <c r="AP22" s="181"/>
      <c r="AQ22" s="182"/>
    </row>
    <row r="23" spans="1:43" ht="20.149999999999999" customHeight="1" x14ac:dyDescent="0.25">
      <c r="A23" s="274" t="str">
        <f>IF('Rent Equip'!A40&gt;0,'Rent Equip'!A40," ")</f>
        <v xml:space="preserve"> </v>
      </c>
      <c r="B23" s="275"/>
      <c r="C23" s="275"/>
      <c r="D23" s="275"/>
      <c r="E23" s="275"/>
      <c r="F23" s="275"/>
      <c r="G23" s="275"/>
      <c r="H23" s="275"/>
      <c r="I23" s="275"/>
      <c r="J23" s="275"/>
      <c r="K23" s="303" t="str">
        <f>IF('Rent Equip'!C41&gt;0,'Rent Equip'!C41," ")</f>
        <v xml:space="preserve"> </v>
      </c>
      <c r="L23" s="303"/>
      <c r="M23" s="303"/>
      <c r="N23" s="303" t="str">
        <f>IF('Rent Equip'!F41&gt;0,'Rent Equip'!F41," ")</f>
        <v xml:space="preserve"> </v>
      </c>
      <c r="O23" s="303"/>
      <c r="P23" s="303"/>
      <c r="Q23" s="28"/>
      <c r="R23" s="293"/>
      <c r="S23" s="293"/>
      <c r="T23" s="293"/>
      <c r="U23" s="293"/>
      <c r="V23" s="293"/>
      <c r="W23" s="293"/>
      <c r="X23" s="293"/>
      <c r="Y23" s="293"/>
      <c r="Z23" s="293"/>
      <c r="AA23" s="302" t="str">
        <f t="shared" si="0"/>
        <v/>
      </c>
      <c r="AB23" s="302"/>
      <c r="AC23" s="302"/>
      <c r="AD23" s="36"/>
      <c r="AE23" s="184"/>
      <c r="AF23" s="184"/>
      <c r="AG23" s="184"/>
      <c r="AH23" s="29"/>
      <c r="AI23" s="284" t="str">
        <f>IF('Rent Equip'!J40&gt;0,'Rent Equip'!J40," ")</f>
        <v xml:space="preserve"> </v>
      </c>
      <c r="AJ23" s="284"/>
      <c r="AK23" s="284"/>
      <c r="AL23" s="184"/>
      <c r="AM23" s="153"/>
      <c r="AN23" s="153"/>
      <c r="AO23" s="181" t="str">
        <f t="shared" si="1"/>
        <v xml:space="preserve"> </v>
      </c>
      <c r="AP23" s="181"/>
      <c r="AQ23" s="182"/>
    </row>
    <row r="24" spans="1:43" ht="20.149999999999999" customHeight="1" x14ac:dyDescent="0.25">
      <c r="A24" s="274" t="str">
        <f>IF('Rent Equip'!A42&gt;0,'Rent Equip'!A42," ")</f>
        <v xml:space="preserve"> </v>
      </c>
      <c r="B24" s="275"/>
      <c r="C24" s="275"/>
      <c r="D24" s="275"/>
      <c r="E24" s="275"/>
      <c r="F24" s="275"/>
      <c r="G24" s="275"/>
      <c r="H24" s="275"/>
      <c r="I24" s="275"/>
      <c r="J24" s="275"/>
      <c r="K24" s="303" t="str">
        <f>IF('Rent Equip'!C43&gt;0,'Rent Equip'!C43," ")</f>
        <v xml:space="preserve"> </v>
      </c>
      <c r="L24" s="303"/>
      <c r="M24" s="303"/>
      <c r="N24" s="303" t="str">
        <f>IF('Rent Equip'!F43&gt;0,'Rent Equip'!F43," ")</f>
        <v xml:space="preserve"> </v>
      </c>
      <c r="O24" s="303"/>
      <c r="P24" s="303"/>
      <c r="Q24" s="28"/>
      <c r="R24" s="293"/>
      <c r="S24" s="293"/>
      <c r="T24" s="293"/>
      <c r="U24" s="293"/>
      <c r="V24" s="293"/>
      <c r="W24" s="293"/>
      <c r="X24" s="293"/>
      <c r="Y24" s="293"/>
      <c r="Z24" s="293"/>
      <c r="AA24" s="302" t="str">
        <f t="shared" si="0"/>
        <v/>
      </c>
      <c r="AB24" s="302"/>
      <c r="AC24" s="302"/>
      <c r="AD24" s="36"/>
      <c r="AE24" s="184"/>
      <c r="AF24" s="184"/>
      <c r="AG24" s="184"/>
      <c r="AH24" s="29"/>
      <c r="AI24" s="284" t="str">
        <f>IF('Rent Equip'!J42&gt;0,'Rent Equip'!J42," ")</f>
        <v xml:space="preserve"> </v>
      </c>
      <c r="AJ24" s="284"/>
      <c r="AK24" s="284"/>
      <c r="AL24" s="184"/>
      <c r="AM24" s="153"/>
      <c r="AN24" s="153"/>
      <c r="AO24" s="181" t="str">
        <f t="shared" si="1"/>
        <v xml:space="preserve"> </v>
      </c>
      <c r="AP24" s="181"/>
      <c r="AQ24" s="182"/>
    </row>
    <row r="25" spans="1:43" ht="20.149999999999999" customHeight="1" x14ac:dyDescent="0.25">
      <c r="A25" s="274" t="str">
        <f>IF('Rent Equip'!A44&gt;0,'Rent Equip'!A44," ")</f>
        <v xml:space="preserve"> </v>
      </c>
      <c r="B25" s="275"/>
      <c r="C25" s="275"/>
      <c r="D25" s="275"/>
      <c r="E25" s="275"/>
      <c r="F25" s="275"/>
      <c r="G25" s="275"/>
      <c r="H25" s="275"/>
      <c r="I25" s="275"/>
      <c r="J25" s="275"/>
      <c r="K25" s="303" t="str">
        <f>IF('Rent Equip'!C45&gt;0,'Rent Equip'!C45," ")</f>
        <v xml:space="preserve"> </v>
      </c>
      <c r="L25" s="303"/>
      <c r="M25" s="303"/>
      <c r="N25" s="303" t="str">
        <f>IF('Rent Equip'!F45&gt;0,'Rent Equip'!F45," ")</f>
        <v xml:space="preserve"> </v>
      </c>
      <c r="O25" s="303"/>
      <c r="P25" s="303"/>
      <c r="Q25" s="28"/>
      <c r="R25" s="293"/>
      <c r="S25" s="293"/>
      <c r="T25" s="293"/>
      <c r="U25" s="293"/>
      <c r="V25" s="293"/>
      <c r="W25" s="293"/>
      <c r="X25" s="293"/>
      <c r="Y25" s="293"/>
      <c r="Z25" s="293"/>
      <c r="AA25" s="302" t="str">
        <f t="shared" si="0"/>
        <v/>
      </c>
      <c r="AB25" s="302"/>
      <c r="AC25" s="302"/>
      <c r="AD25" s="36"/>
      <c r="AE25" s="184"/>
      <c r="AF25" s="184"/>
      <c r="AG25" s="184"/>
      <c r="AH25" s="29"/>
      <c r="AI25" s="284" t="str">
        <f>IF('Rent Equip'!J44&gt;0,'Rent Equip'!J44," ")</f>
        <v xml:space="preserve"> </v>
      </c>
      <c r="AJ25" s="284"/>
      <c r="AK25" s="284"/>
      <c r="AL25" s="184"/>
      <c r="AM25" s="153"/>
      <c r="AN25" s="153"/>
      <c r="AO25" s="181" t="str">
        <f t="shared" si="1"/>
        <v xml:space="preserve"> </v>
      </c>
      <c r="AP25" s="181"/>
      <c r="AQ25" s="182"/>
    </row>
    <row r="26" spans="1:43" ht="20.149999999999999" customHeight="1" x14ac:dyDescent="0.25">
      <c r="A26" s="274" t="str">
        <f>IF('Rent Equip'!A46&gt;0,'Rent Equip'!A46," ")</f>
        <v xml:space="preserve"> </v>
      </c>
      <c r="B26" s="275"/>
      <c r="C26" s="275"/>
      <c r="D26" s="275"/>
      <c r="E26" s="275"/>
      <c r="F26" s="275"/>
      <c r="G26" s="275"/>
      <c r="H26" s="275"/>
      <c r="I26" s="275"/>
      <c r="J26" s="275"/>
      <c r="K26" s="303" t="str">
        <f>IF('Rent Equip'!C47&gt;0,'Rent Equip'!C47," ")</f>
        <v xml:space="preserve"> </v>
      </c>
      <c r="L26" s="303"/>
      <c r="M26" s="303"/>
      <c r="N26" s="303" t="str">
        <f>IF('Rent Equip'!F47&gt;0,'Rent Equip'!F47," ")</f>
        <v xml:space="preserve"> </v>
      </c>
      <c r="O26" s="303"/>
      <c r="P26" s="303"/>
      <c r="Q26" s="28"/>
      <c r="R26" s="293"/>
      <c r="S26" s="293"/>
      <c r="T26" s="293"/>
      <c r="U26" s="293"/>
      <c r="V26" s="293"/>
      <c r="W26" s="293"/>
      <c r="X26" s="293"/>
      <c r="Y26" s="293"/>
      <c r="Z26" s="293"/>
      <c r="AA26" s="302" t="str">
        <f t="shared" si="0"/>
        <v/>
      </c>
      <c r="AB26" s="302"/>
      <c r="AC26" s="302"/>
      <c r="AD26" s="36"/>
      <c r="AE26" s="184"/>
      <c r="AF26" s="184"/>
      <c r="AG26" s="184"/>
      <c r="AH26" s="29"/>
      <c r="AI26" s="284" t="str">
        <f>IF('Rent Equip'!J46&gt;0,'Rent Equip'!J46," ")</f>
        <v xml:space="preserve"> </v>
      </c>
      <c r="AJ26" s="284"/>
      <c r="AK26" s="284"/>
      <c r="AL26" s="184"/>
      <c r="AM26" s="153"/>
      <c r="AN26" s="153"/>
      <c r="AO26" s="181" t="str">
        <f t="shared" si="1"/>
        <v xml:space="preserve"> </v>
      </c>
      <c r="AP26" s="181"/>
      <c r="AQ26" s="182"/>
    </row>
    <row r="27" spans="1:43" ht="20.149999999999999" customHeight="1" x14ac:dyDescent="0.25">
      <c r="A27" s="274" t="str">
        <f>IF('Rent Equip'!A48&gt;0,'Rent Equip'!A48," ")</f>
        <v xml:space="preserve"> </v>
      </c>
      <c r="B27" s="275"/>
      <c r="C27" s="275"/>
      <c r="D27" s="275"/>
      <c r="E27" s="275"/>
      <c r="F27" s="275"/>
      <c r="G27" s="275"/>
      <c r="H27" s="275"/>
      <c r="I27" s="275"/>
      <c r="J27" s="275"/>
      <c r="K27" s="303" t="str">
        <f>IF('Rent Equip'!C49&gt;0,'Rent Equip'!C49," ")</f>
        <v xml:space="preserve"> </v>
      </c>
      <c r="L27" s="303"/>
      <c r="M27" s="303"/>
      <c r="N27" s="303" t="str">
        <f>IF('Rent Equip'!F49&gt;0,'Rent Equip'!F49," ")</f>
        <v xml:space="preserve"> </v>
      </c>
      <c r="O27" s="303"/>
      <c r="P27" s="303"/>
      <c r="Q27" s="28"/>
      <c r="R27" s="293"/>
      <c r="S27" s="293"/>
      <c r="T27" s="293"/>
      <c r="U27" s="293"/>
      <c r="V27" s="293"/>
      <c r="W27" s="293"/>
      <c r="X27" s="293"/>
      <c r="Y27" s="293"/>
      <c r="Z27" s="293"/>
      <c r="AA27" s="302" t="str">
        <f t="shared" si="0"/>
        <v/>
      </c>
      <c r="AB27" s="302"/>
      <c r="AC27" s="302"/>
      <c r="AD27" s="36"/>
      <c r="AE27" s="184"/>
      <c r="AF27" s="184"/>
      <c r="AG27" s="184"/>
      <c r="AH27" s="29"/>
      <c r="AI27" s="284" t="str">
        <f>IF('Rent Equip'!J48&gt;0,'Rent Equip'!J48," ")</f>
        <v xml:space="preserve"> </v>
      </c>
      <c r="AJ27" s="284"/>
      <c r="AK27" s="284"/>
      <c r="AL27" s="184"/>
      <c r="AM27" s="153"/>
      <c r="AN27" s="153"/>
      <c r="AO27" s="181" t="str">
        <f t="shared" si="1"/>
        <v xml:space="preserve"> </v>
      </c>
      <c r="AP27" s="181"/>
      <c r="AQ27" s="182"/>
    </row>
    <row r="28" spans="1:43" ht="20.149999999999999" customHeight="1" x14ac:dyDescent="0.25">
      <c r="G28" s="311" t="s">
        <v>31</v>
      </c>
      <c r="H28" s="311"/>
      <c r="I28" s="311"/>
      <c r="J28" s="311"/>
      <c r="K28" s="311"/>
      <c r="L28" s="311"/>
      <c r="M28" s="311"/>
      <c r="N28" s="312"/>
      <c r="O28" s="313" t="s">
        <v>88</v>
      </c>
      <c r="P28" s="313"/>
      <c r="Q28" s="313"/>
      <c r="R28" s="222" t="str">
        <f>IF(R7&gt;0,SUM(R7:T27)," ")</f>
        <v xml:space="preserve"> </v>
      </c>
      <c r="S28" s="309"/>
      <c r="T28" s="309"/>
      <c r="U28" s="222" t="str">
        <f>IF(U7&gt;0,SUM(U7:W27)," ")</f>
        <v xml:space="preserve"> </v>
      </c>
      <c r="V28" s="309"/>
      <c r="W28" s="309"/>
      <c r="X28" s="222" t="str">
        <f>IF(X7&gt;0,SUM(AA7:AA27)," ")</f>
        <v xml:space="preserve"> </v>
      </c>
      <c r="Y28" s="309"/>
      <c r="Z28" s="309"/>
      <c r="AA28" s="2"/>
      <c r="AB28" s="296" t="s">
        <v>86</v>
      </c>
      <c r="AC28" s="296"/>
      <c r="AD28" s="296"/>
      <c r="AE28" s="294">
        <f>IF(AE7&gt;0,SUM(AE7:AG27)," ")</f>
        <v>0</v>
      </c>
      <c r="AF28" s="295"/>
      <c r="AG28" s="295"/>
      <c r="AH28" s="18"/>
      <c r="AI28" s="18"/>
      <c r="AJ28" s="296" t="s">
        <v>87</v>
      </c>
      <c r="AK28" s="296"/>
      <c r="AL28" s="296"/>
      <c r="AM28" s="296"/>
      <c r="AN28" s="296"/>
      <c r="AO28" s="294" t="str">
        <f>IF(AL7&gt;0,SUM(AO7:AQ27)," ")</f>
        <v xml:space="preserve"> </v>
      </c>
      <c r="AP28" s="295"/>
      <c r="AQ28" s="295"/>
    </row>
    <row r="29" spans="1:43" ht="20.149999999999999" customHeight="1" x14ac:dyDescent="0.25">
      <c r="G29" s="2"/>
      <c r="H29" s="2"/>
      <c r="I29" s="2"/>
      <c r="J29" s="2"/>
      <c r="K29" s="2"/>
      <c r="L29" s="2"/>
      <c r="M29" s="2"/>
      <c r="N29" s="2"/>
      <c r="O29" s="313" t="s">
        <v>59</v>
      </c>
      <c r="P29" s="313"/>
      <c r="Q29" s="313"/>
      <c r="R29" s="222" t="str">
        <f>IF(R7&gt;0,R28*0.15," ")</f>
        <v xml:space="preserve"> </v>
      </c>
      <c r="S29" s="309"/>
      <c r="T29" s="309"/>
      <c r="U29" s="222" t="str">
        <f>IF(U7&gt;0,U28*0.15," ")</f>
        <v xml:space="preserve"> </v>
      </c>
      <c r="V29" s="309"/>
      <c r="W29" s="309"/>
      <c r="X29" s="222" t="str">
        <f>IF(X7&gt;0,X28*0.15," ")</f>
        <v xml:space="preserve"> </v>
      </c>
      <c r="Y29" s="309"/>
      <c r="Z29" s="309"/>
      <c r="AA29" s="2"/>
      <c r="AB29" s="313" t="s">
        <v>59</v>
      </c>
      <c r="AC29" s="313"/>
      <c r="AD29" s="313"/>
      <c r="AE29" s="222">
        <f>IF(AE7&gt;0,AE28*0.15," ")</f>
        <v>0</v>
      </c>
      <c r="AF29" s="309"/>
      <c r="AG29" s="309"/>
      <c r="AH29" s="314" t="s">
        <v>92</v>
      </c>
      <c r="AI29" s="314"/>
      <c r="AJ29" s="314"/>
      <c r="AK29" s="314"/>
      <c r="AL29" s="314"/>
      <c r="AM29" s="314"/>
      <c r="AN29" s="2"/>
      <c r="AO29" s="2"/>
      <c r="AP29" s="2"/>
      <c r="AQ29" s="2"/>
    </row>
    <row r="30" spans="1:43" ht="20.149999999999999" customHeight="1" x14ac:dyDescent="0.3">
      <c r="G30" s="2"/>
      <c r="H30" s="2"/>
      <c r="I30" s="2"/>
      <c r="J30" s="2"/>
      <c r="K30" s="2"/>
      <c r="L30" s="2"/>
      <c r="M30" s="2"/>
      <c r="N30" s="2"/>
      <c r="O30" s="313" t="s">
        <v>91</v>
      </c>
      <c r="P30" s="313"/>
      <c r="Q30" s="313"/>
      <c r="R30" s="222" t="str">
        <f>IF(R7&gt;0,R28+R29," ")</f>
        <v xml:space="preserve"> </v>
      </c>
      <c r="S30" s="309"/>
      <c r="T30" s="309"/>
      <c r="U30" s="222" t="str">
        <f>IF(U7&gt;0,U28+U29," ")</f>
        <v xml:space="preserve"> </v>
      </c>
      <c r="V30" s="309"/>
      <c r="W30" s="309"/>
      <c r="X30" s="222" t="str">
        <f>IF(X7&gt;0,X28+X29," ")</f>
        <v xml:space="preserve"> </v>
      </c>
      <c r="Y30" s="309"/>
      <c r="Z30" s="309"/>
      <c r="AA30" s="2"/>
      <c r="AB30" s="313" t="s">
        <v>91</v>
      </c>
      <c r="AC30" s="313"/>
      <c r="AD30" s="313"/>
      <c r="AE30" s="222">
        <f>IF(AE7&gt;0,AE28+AE29," ")</f>
        <v>0</v>
      </c>
      <c r="AF30" s="309"/>
      <c r="AG30" s="309"/>
      <c r="AH30" s="314"/>
      <c r="AI30" s="314"/>
      <c r="AJ30" s="314"/>
      <c r="AK30" s="314"/>
      <c r="AL30" s="314"/>
      <c r="AM30" s="314"/>
      <c r="AN30" s="310">
        <f>SUM(R30:Z30,AE30,AO28)</f>
        <v>0</v>
      </c>
      <c r="AO30" s="310"/>
      <c r="AP30" s="310"/>
      <c r="AQ30" s="310"/>
    </row>
  </sheetData>
  <sheetProtection algorithmName="SHA-512" hashValue="BfRacPnB9BITb2ULMdPM80SBGKkf8mrKoS5vBdkbI7HR4DxsIK3Rng4RWKL3BcKVNrUlBWriNegewwhfWtwpMw==" saltValue="ZMeYdJmeCasDyW7d8ConmA==" spinCount="100000" sheet="1" objects="1" scenarios="1" selectLockedCells="1"/>
  <mergeCells count="280">
    <mergeCell ref="R29:T29"/>
    <mergeCell ref="U29:W29"/>
    <mergeCell ref="X29:Z29"/>
    <mergeCell ref="AO28:AQ28"/>
    <mergeCell ref="R28:T28"/>
    <mergeCell ref="AN30:AQ30"/>
    <mergeCell ref="G28:N28"/>
    <mergeCell ref="U28:W28"/>
    <mergeCell ref="X28:Z28"/>
    <mergeCell ref="AB28:AD28"/>
    <mergeCell ref="AE28:AG28"/>
    <mergeCell ref="AJ28:AN28"/>
    <mergeCell ref="O29:Q29"/>
    <mergeCell ref="O28:Q28"/>
    <mergeCell ref="O30:Q30"/>
    <mergeCell ref="R30:T30"/>
    <mergeCell ref="AH29:AM30"/>
    <mergeCell ref="AE29:AG29"/>
    <mergeCell ref="AE30:AG30"/>
    <mergeCell ref="AB29:AD29"/>
    <mergeCell ref="AB30:AD30"/>
    <mergeCell ref="U30:W30"/>
    <mergeCell ref="X30:Z30"/>
    <mergeCell ref="AO26:AQ26"/>
    <mergeCell ref="K27:M27"/>
    <mergeCell ref="N27:P27"/>
    <mergeCell ref="R27:T27"/>
    <mergeCell ref="U27:W27"/>
    <mergeCell ref="X27:Z27"/>
    <mergeCell ref="AA27:AC27"/>
    <mergeCell ref="AE27:AG27"/>
    <mergeCell ref="AI27:AK27"/>
    <mergeCell ref="AL27:AN27"/>
    <mergeCell ref="AO27:AQ27"/>
    <mergeCell ref="K26:M26"/>
    <mergeCell ref="N26:P26"/>
    <mergeCell ref="R26:T26"/>
    <mergeCell ref="U26:W26"/>
    <mergeCell ref="X26:Z26"/>
    <mergeCell ref="AA26:AC26"/>
    <mergeCell ref="AE26:AG26"/>
    <mergeCell ref="AI26:AK26"/>
    <mergeCell ref="AL26:AN26"/>
    <mergeCell ref="AO24:AQ24"/>
    <mergeCell ref="K25:M25"/>
    <mergeCell ref="N25:P25"/>
    <mergeCell ref="R25:T25"/>
    <mergeCell ref="U25:W25"/>
    <mergeCell ref="X25:Z25"/>
    <mergeCell ref="AA25:AC25"/>
    <mergeCell ref="AE25:AG25"/>
    <mergeCell ref="AI25:AK25"/>
    <mergeCell ref="AL25:AN25"/>
    <mergeCell ref="AO25:AQ25"/>
    <mergeCell ref="K24:M24"/>
    <mergeCell ref="N24:P24"/>
    <mergeCell ref="R24:T24"/>
    <mergeCell ref="U24:W24"/>
    <mergeCell ref="X24:Z24"/>
    <mergeCell ref="AA24:AC24"/>
    <mergeCell ref="AE24:AG24"/>
    <mergeCell ref="AI24:AK24"/>
    <mergeCell ref="AL24:AN24"/>
    <mergeCell ref="I1:AH1"/>
    <mergeCell ref="AI1:AL1"/>
    <mergeCell ref="AM1:AQ1"/>
    <mergeCell ref="K23:M23"/>
    <mergeCell ref="N23:P23"/>
    <mergeCell ref="R23:T23"/>
    <mergeCell ref="U23:W23"/>
    <mergeCell ref="X23:Z23"/>
    <mergeCell ref="AA23:AC23"/>
    <mergeCell ref="AE23:AG23"/>
    <mergeCell ref="AI23:AK23"/>
    <mergeCell ref="AL23:AN23"/>
    <mergeCell ref="AO23:AQ23"/>
    <mergeCell ref="AJ4:AQ4"/>
    <mergeCell ref="A5:J6"/>
    <mergeCell ref="AA8:AC8"/>
    <mergeCell ref="R7:T7"/>
    <mergeCell ref="AO7:AQ7"/>
    <mergeCell ref="U5:W6"/>
    <mergeCell ref="AL5:AN6"/>
    <mergeCell ref="AO5:AQ6"/>
    <mergeCell ref="R5:T6"/>
    <mergeCell ref="X5:Z6"/>
    <mergeCell ref="AA5:AC6"/>
    <mergeCell ref="K5:M6"/>
    <mergeCell ref="N5:P6"/>
    <mergeCell ref="AE5:AG6"/>
    <mergeCell ref="AI5:AK6"/>
    <mergeCell ref="N8:P8"/>
    <mergeCell ref="R8:T8"/>
    <mergeCell ref="U8:W8"/>
    <mergeCell ref="X8:Z8"/>
    <mergeCell ref="K7:M7"/>
    <mergeCell ref="K8:M8"/>
    <mergeCell ref="A7:J7"/>
    <mergeCell ref="A8:J8"/>
    <mergeCell ref="N7:P7"/>
    <mergeCell ref="AI8:AK8"/>
    <mergeCell ref="AL8:AN8"/>
    <mergeCell ref="AE8:AG8"/>
    <mergeCell ref="AL7:AN7"/>
    <mergeCell ref="U7:W7"/>
    <mergeCell ref="AE7:AG7"/>
    <mergeCell ref="AI7:AK7"/>
    <mergeCell ref="AA7:AC7"/>
    <mergeCell ref="X7:Z7"/>
    <mergeCell ref="AO8:AQ8"/>
    <mergeCell ref="K9:M9"/>
    <mergeCell ref="N9:P9"/>
    <mergeCell ref="R9:T9"/>
    <mergeCell ref="U9:W9"/>
    <mergeCell ref="X9:Z9"/>
    <mergeCell ref="AA9:AC9"/>
    <mergeCell ref="AE9:AG9"/>
    <mergeCell ref="AI9:AK9"/>
    <mergeCell ref="AL9:AN9"/>
    <mergeCell ref="AO10:AQ10"/>
    <mergeCell ref="AO9:AQ9"/>
    <mergeCell ref="K10:M10"/>
    <mergeCell ref="N10:P10"/>
    <mergeCell ref="R10:T10"/>
    <mergeCell ref="U10:W10"/>
    <mergeCell ref="X10:Z10"/>
    <mergeCell ref="AA10:AC10"/>
    <mergeCell ref="K11:M11"/>
    <mergeCell ref="AE10:AG10"/>
    <mergeCell ref="AI10:AK10"/>
    <mergeCell ref="AL10:AN10"/>
    <mergeCell ref="AE11:AG11"/>
    <mergeCell ref="AI11:AK11"/>
    <mergeCell ref="AL11:AN11"/>
    <mergeCell ref="N11:P11"/>
    <mergeCell ref="R11:T11"/>
    <mergeCell ref="U11:W11"/>
    <mergeCell ref="X11:Z11"/>
    <mergeCell ref="AL12:AN12"/>
    <mergeCell ref="AO12:AQ12"/>
    <mergeCell ref="AO11:AQ11"/>
    <mergeCell ref="X12:Z12"/>
    <mergeCell ref="AA12:AC12"/>
    <mergeCell ref="AA11:AC11"/>
    <mergeCell ref="AE12:AG12"/>
    <mergeCell ref="AI12:AK12"/>
    <mergeCell ref="K12:M12"/>
    <mergeCell ref="N12:P12"/>
    <mergeCell ref="R12:T12"/>
    <mergeCell ref="U12:W12"/>
    <mergeCell ref="AO14:AQ14"/>
    <mergeCell ref="AO13:AQ13"/>
    <mergeCell ref="AA13:AC13"/>
    <mergeCell ref="AE13:AG13"/>
    <mergeCell ref="K13:M13"/>
    <mergeCell ref="K14:M14"/>
    <mergeCell ref="N14:P14"/>
    <mergeCell ref="R14:T14"/>
    <mergeCell ref="U14:W14"/>
    <mergeCell ref="X14:Z14"/>
    <mergeCell ref="A13:J13"/>
    <mergeCell ref="AA14:AC14"/>
    <mergeCell ref="AL13:AN13"/>
    <mergeCell ref="N13:P13"/>
    <mergeCell ref="R13:T13"/>
    <mergeCell ref="U13:W13"/>
    <mergeCell ref="X13:Z13"/>
    <mergeCell ref="AI13:AK13"/>
    <mergeCell ref="AE14:AG14"/>
    <mergeCell ref="AI14:AK14"/>
    <mergeCell ref="AL14:AN14"/>
    <mergeCell ref="AO16:AQ16"/>
    <mergeCell ref="AO15:AQ15"/>
    <mergeCell ref="K16:M16"/>
    <mergeCell ref="N16:P16"/>
    <mergeCell ref="R16:T16"/>
    <mergeCell ref="U16:W16"/>
    <mergeCell ref="X16:Z16"/>
    <mergeCell ref="AA16:AC16"/>
    <mergeCell ref="AA15:AC15"/>
    <mergeCell ref="AE15:AG15"/>
    <mergeCell ref="K15:M15"/>
    <mergeCell ref="AE16:AG16"/>
    <mergeCell ref="AI16:AK16"/>
    <mergeCell ref="AL16:AN16"/>
    <mergeCell ref="AA19:AC19"/>
    <mergeCell ref="AE19:AG19"/>
    <mergeCell ref="AI19:AK19"/>
    <mergeCell ref="AI15:AK15"/>
    <mergeCell ref="AL15:AN15"/>
    <mergeCell ref="N15:P15"/>
    <mergeCell ref="R15:T15"/>
    <mergeCell ref="U15:W15"/>
    <mergeCell ref="X15:Z15"/>
    <mergeCell ref="AO18:AQ18"/>
    <mergeCell ref="AO17:AQ17"/>
    <mergeCell ref="K18:M18"/>
    <mergeCell ref="N18:P18"/>
    <mergeCell ref="R18:T18"/>
    <mergeCell ref="U18:W18"/>
    <mergeCell ref="X18:Z18"/>
    <mergeCell ref="AA18:AC18"/>
    <mergeCell ref="AA17:AC17"/>
    <mergeCell ref="AE17:AG17"/>
    <mergeCell ref="K17:M17"/>
    <mergeCell ref="AI17:AK17"/>
    <mergeCell ref="AL17:AN17"/>
    <mergeCell ref="N17:P17"/>
    <mergeCell ref="R17:T17"/>
    <mergeCell ref="U17:W17"/>
    <mergeCell ref="X17:Z17"/>
    <mergeCell ref="AO22:AQ22"/>
    <mergeCell ref="A15:J15"/>
    <mergeCell ref="U21:W21"/>
    <mergeCell ref="X21:Z21"/>
    <mergeCell ref="K21:M21"/>
    <mergeCell ref="AA22:AC22"/>
    <mergeCell ref="AO21:AQ21"/>
    <mergeCell ref="N22:P22"/>
    <mergeCell ref="R22:T22"/>
    <mergeCell ref="AO19:AQ19"/>
    <mergeCell ref="K20:M20"/>
    <mergeCell ref="N20:P20"/>
    <mergeCell ref="R20:T20"/>
    <mergeCell ref="U20:W20"/>
    <mergeCell ref="AA21:AC21"/>
    <mergeCell ref="AE20:AG20"/>
    <mergeCell ref="AI20:AK20"/>
    <mergeCell ref="AL20:AN20"/>
    <mergeCell ref="AO20:AQ20"/>
    <mergeCell ref="K19:M19"/>
    <mergeCell ref="AE18:AG18"/>
    <mergeCell ref="AI18:AK18"/>
    <mergeCell ref="A22:J22"/>
    <mergeCell ref="AI21:AK21"/>
    <mergeCell ref="AL22:AN22"/>
    <mergeCell ref="A9:J9"/>
    <mergeCell ref="A10:J10"/>
    <mergeCell ref="A11:J11"/>
    <mergeCell ref="A12:J12"/>
    <mergeCell ref="A14:J14"/>
    <mergeCell ref="U22:W22"/>
    <mergeCell ref="X22:Z22"/>
    <mergeCell ref="A21:J21"/>
    <mergeCell ref="AE21:AG21"/>
    <mergeCell ref="AE22:AG22"/>
    <mergeCell ref="AI22:AK22"/>
    <mergeCell ref="AA20:AC20"/>
    <mergeCell ref="AL21:AN21"/>
    <mergeCell ref="N21:P21"/>
    <mergeCell ref="R21:T21"/>
    <mergeCell ref="K22:M22"/>
    <mergeCell ref="X20:Z20"/>
    <mergeCell ref="AL18:AN18"/>
    <mergeCell ref="AL19:AN19"/>
    <mergeCell ref="N19:P19"/>
    <mergeCell ref="R19:T19"/>
    <mergeCell ref="U19:W19"/>
    <mergeCell ref="X19:Z19"/>
    <mergeCell ref="A27:J27"/>
    <mergeCell ref="A23:J23"/>
    <mergeCell ref="A24:J24"/>
    <mergeCell ref="A25:J25"/>
    <mergeCell ref="A26:J26"/>
    <mergeCell ref="A16:J16"/>
    <mergeCell ref="A17:J17"/>
    <mergeCell ref="A18:J18"/>
    <mergeCell ref="A19:J19"/>
    <mergeCell ref="A20:J20"/>
    <mergeCell ref="M2:P2"/>
    <mergeCell ref="Q2:U2"/>
    <mergeCell ref="X2:AA2"/>
    <mergeCell ref="AB2:AI2"/>
    <mergeCell ref="AF4:AI4"/>
    <mergeCell ref="A2:D2"/>
    <mergeCell ref="E2:H2"/>
    <mergeCell ref="O4:W4"/>
    <mergeCell ref="A4:D4"/>
    <mergeCell ref="I4:N4"/>
    <mergeCell ref="E4:H4"/>
  </mergeCells>
  <phoneticPr fontId="2" type="noConversion"/>
  <printOptions horizontalCentered="1"/>
  <pageMargins left="0" right="0" top="0.25" bottom="0" header="0.5" footer="0.5"/>
  <pageSetup firstPageNumber="0" orientation="landscape"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960F7086F69BB42891540C93DBD969B" ma:contentTypeVersion="1" ma:contentTypeDescription="Create a new document." ma:contentTypeScope="" ma:versionID="e791033aea3e83c2bb58c335bbfb3d5a">
  <xsd:schema xmlns:xsd="http://www.w3.org/2001/XMLSchema" xmlns:xs="http://www.w3.org/2001/XMLSchema" xmlns:p="http://schemas.microsoft.com/office/2006/metadata/properties" xmlns:ns2="716bfe16-1abb-498e-9a34-c354564ee716" targetNamespace="http://schemas.microsoft.com/office/2006/metadata/properties" ma:root="true" ma:fieldsID="e61ed4faa7f690574c8007f434d0997e" ns2:_="">
    <xsd:import namespace="716bfe16-1abb-498e-9a34-c354564ee71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A2E160-A8FA-4535-A72A-A78FC99BE601}">
  <ds:schemaRefs>
    <ds:schemaRef ds:uri="http://schemas.microsoft.com/sharepoint/v3/contenttype/forms"/>
  </ds:schemaRefs>
</ds:datastoreItem>
</file>

<file path=customXml/itemProps2.xml><?xml version="1.0" encoding="utf-8"?>
<ds:datastoreItem xmlns:ds="http://schemas.openxmlformats.org/officeDocument/2006/customXml" ds:itemID="{37C18D2E-8A71-4C1F-9790-835456993D30}"/>
</file>

<file path=customXml/itemProps3.xml><?xml version="1.0" encoding="utf-8"?>
<ds:datastoreItem xmlns:ds="http://schemas.openxmlformats.org/officeDocument/2006/customXml" ds:itemID="{2A4DEEA6-1EAC-4FA9-ABC4-734B0F8639FE}">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Instructions</vt:lpstr>
      <vt:lpstr>COVER</vt:lpstr>
      <vt:lpstr>Labor Sum</vt:lpstr>
      <vt:lpstr>Labor Cost</vt:lpstr>
      <vt:lpstr>Payroll Tax</vt:lpstr>
      <vt:lpstr>Equip Sum</vt:lpstr>
      <vt:lpstr>Equip Cost</vt:lpstr>
      <vt:lpstr>Rent Equip</vt:lpstr>
      <vt:lpstr>Rent Eq Cost</vt:lpstr>
      <vt:lpstr>Material</vt:lpstr>
      <vt:lpstr>3rd Party</vt:lpstr>
      <vt:lpstr>Trucking</vt:lpstr>
      <vt:lpstr>Allowable Rates</vt:lpstr>
      <vt:lpstr>Allowable Rates Cost</vt:lpstr>
      <vt:lpstr>TOTALS</vt:lpstr>
      <vt:lpstr>'Allowable Rates Cost'!Print_Area</vt:lpstr>
      <vt:lpstr>'Allowable Rates'!Print_Titles</vt:lpstr>
      <vt:lpstr>'Equip Sum'!Print_Titles</vt:lpstr>
      <vt:lpstr>'Labor Sum'!Print_Titles</vt:lpstr>
      <vt:lpstr>'Rent Equip'!Print_Titles</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Ray Hendershot</dc:creator>
  <cp:lastModifiedBy>Robert Jessberger</cp:lastModifiedBy>
  <cp:lastPrinted>2015-04-15T14:59:26Z</cp:lastPrinted>
  <dcterms:created xsi:type="dcterms:W3CDTF">2005-01-14T15:10:54Z</dcterms:created>
  <dcterms:modified xsi:type="dcterms:W3CDTF">2021-09-09T12:57:30Z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0x010100B960F7086F69BB42891540C93DBD969B</vt:lpwstr>
  </property>
</Properties>
</file>